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95" windowWidth="4980" windowHeight="3420" tabRatio="718"/>
  </bookViews>
  <sheets>
    <sheet name="Summary table of included studi" sheetId="1" r:id="rId1"/>
    <sheet name="Sheet1" sheetId="6" r:id="rId2"/>
  </sheets>
  <definedNames>
    <definedName name="_xlnm._FilterDatabase" localSheetId="0" hidden="1">'Summary table of included studi'!$B$1:$BC$36</definedName>
  </definedNames>
  <calcPr calcId="144525"/>
</workbook>
</file>

<file path=xl/calcChain.xml><?xml version="1.0" encoding="utf-8"?>
<calcChain xmlns="http://schemas.openxmlformats.org/spreadsheetml/2006/main">
  <c r="V34" i="1" l="1"/>
  <c r="V36" i="1" s="1"/>
  <c r="V35" i="1"/>
  <c r="V33" i="1"/>
  <c r="W35" i="1" l="1"/>
  <c r="X3" i="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2" i="1"/>
</calcChain>
</file>

<file path=xl/sharedStrings.xml><?xml version="1.0" encoding="utf-8"?>
<sst xmlns="http://schemas.openxmlformats.org/spreadsheetml/2006/main" count="1736" uniqueCount="785">
  <si>
    <t>Author &amp; Year</t>
  </si>
  <si>
    <t>Type of study</t>
  </si>
  <si>
    <t>Nutrition screening tool used</t>
  </si>
  <si>
    <t>No</t>
  </si>
  <si>
    <t>None</t>
  </si>
  <si>
    <t>To assess the most commonly used risk prediction tools for EL</t>
  </si>
  <si>
    <t>Barazanchi, 2020</t>
  </si>
  <si>
    <t>Year</t>
  </si>
  <si>
    <t>Timing of nutritional tool</t>
  </si>
  <si>
    <t>Byrnes, 2018</t>
  </si>
  <si>
    <t>Yes</t>
  </si>
  <si>
    <t>Malnutrition definition</t>
  </si>
  <si>
    <t>Nutrition assessment tool used</t>
  </si>
  <si>
    <t>A state of undernutrition due to protein and/or energy intake that is insufficient to meet requirements, which may be elevated secondary to reduced absorption, altered gastrointestinal transit, or impaired nutrient utilisation. ‘Well-nourished’ has been used to indicate an absence of malnutrition.
Malnutrition was defined as a combined global rating of PG-SGA B or C.</t>
  </si>
  <si>
    <t>Comments</t>
  </si>
  <si>
    <t>Single researcher between day 4 and 6 of admission</t>
  </si>
  <si>
    <t>Other nutrition indicators used</t>
  </si>
  <si>
    <t>Nutrition measure used* (if no screening/ assessment tool used)</t>
  </si>
  <si>
    <t>-</t>
  </si>
  <si>
    <t>N/A</t>
  </si>
  <si>
    <t>NELA inclusion criteria</t>
  </si>
  <si>
    <t>Primary outcome result</t>
  </si>
  <si>
    <t>HGS was not found to be suitable in screening older inpatients for malnutrition during admission to surgical wards, nor did it increase the discriminatory ability of the MST.</t>
  </si>
  <si>
    <t>NELA risk prediction tool to be most predictive of mortality after EL, when compared with the currently used risk prediction tools in EL (P-POSSUM, APACHE-II, ACS-NSQIP)</t>
  </si>
  <si>
    <t>Height and Weight
BMI</t>
  </si>
  <si>
    <t>Height and Weight
BMI
Albumin</t>
  </si>
  <si>
    <t>Pre-operative within 24-48 hours of admission</t>
  </si>
  <si>
    <t>3-min nutrition screening tool (3-Min NS) 
Cut off: ≥3 (indicates moderates malnutrition)</t>
  </si>
  <si>
    <t>Patient-Generated Subjective Global Assessment (PG-SGA) 
A: well-nourished, B: suspected or moderate malnutrition or C: severely malnourished</t>
  </si>
  <si>
    <t>Subjective Global Assessment (SGA) 
A: well-nourished, B: moderate malnutrition or C: severe malnutrition</t>
  </si>
  <si>
    <t>EGS 170 (100)</t>
  </si>
  <si>
    <t>Gastric perforation 11 (6.5)
Small intestinal perforation 19 (11.2)
Large intestinal perforation 11 (6.5)
Intestinal obstruction 70 (41.2)
Ischaemic bowel 16 (9.4)
Anastomotic complications 15 (8.8)
Intra-abdominal sepsis 21 (12.35)
Haemorrhage 7 (4.1)</t>
  </si>
  <si>
    <t>Metastatic cancer 5 (7)
Upper GI cancer 5 (7)
Hepatopancreatobiliary cancer 9 (12)
Colorectal cancer 15 (20)
Other GI disease (non-malignant) 23 (31)
Trauma 6 (8)
Other 12 (16)</t>
  </si>
  <si>
    <t>Not stated</t>
  </si>
  <si>
    <t>Patient mix n (%)</t>
  </si>
  <si>
    <t>Laparotomy frequency n (%)</t>
  </si>
  <si>
    <t>758 (100)</t>
  </si>
  <si>
    <t>170 (100)</t>
  </si>
  <si>
    <t>33 (21.2)</t>
  </si>
  <si>
    <t>Elective: 14/44 (19)
EGS: 
PG-SGA B 8/44 
PG-SGA C 1/44
EGS Total 9/44 (20.5)</t>
  </si>
  <si>
    <r>
      <t xml:space="preserve">EGS and elective: 
MST: 24 (32)
MST </t>
    </r>
    <r>
      <rPr>
        <sz val="10"/>
        <color theme="1"/>
        <rFont val="Calibri"/>
        <family val="2"/>
      </rPr>
      <t>≥</t>
    </r>
    <r>
      <rPr>
        <sz val="10"/>
        <color theme="1"/>
        <rFont val="Calibri"/>
        <family val="2"/>
        <scheme val="minor"/>
      </rPr>
      <t>2 and impaired HGS: 10 (13)</t>
    </r>
  </si>
  <si>
    <t>Compare the outcomes of elderly patients undergoing emergency laparotomy against the outcomes of non-elderly patients</t>
  </si>
  <si>
    <t>Elderly patients suffer worse morbidity (LOS, ICU LOS, post-op complicatons) and mortality following emergency laparotomy.</t>
  </si>
  <si>
    <t>Main nutritional outcomes</t>
  </si>
  <si>
    <t>The NELA, along with the three other risk prediction tools, can potentially be improved through the addition of measures of patient nutritional status and frailty.</t>
  </si>
  <si>
    <t>As primary outcome</t>
  </si>
  <si>
    <t>Despite a trend for malnutrition, the global 3-MinNS score or global SGA did not differ significantly between elderly and non-elderly patients (some component parts did).</t>
  </si>
  <si>
    <t>Total patients</t>
  </si>
  <si>
    <t>Evaluating and improving current risk prediction tools in emergency laparotomy.</t>
  </si>
  <si>
    <t>Journal of Trauma &amp; Acute Care Surgery</t>
  </si>
  <si>
    <t>382-387</t>
  </si>
  <si>
    <t>Barazanchi, Ahmed and Bhat, Sameer and Palmer-Neels, Kate and Macfater, Wiremu S and Xia, Weisi and Zeng, Irene and Taneja, Ashish and MacCormick, Andrew D and Hill, Andrew G and Xia, Weisi and Zeng, Irene and Taneja, Ashsih</t>
  </si>
  <si>
    <t>Use of hand grip strength in nutrition risk screening of older patients admitted to general surgical wards</t>
  </si>
  <si>
    <t>Byrnes, Angela and Mudge, Alison and Young, Adrienne and Banks, Merrilyn and Bauer, Judy</t>
  </si>
  <si>
    <t>Increased Morbidity and Mortality of Emergency Laparotomy in Elderly Patients.</t>
  </si>
  <si>
    <t>Chua, Melissa Sin Hui and Chan, Dedrick Kok Hong</t>
  </si>
  <si>
    <t>Palliative care in patients with ovarian cancer and bowel obstruction</t>
  </si>
  <si>
    <t>Stapled versus hand-sewn anastomoses in emergency general surgery: A retrospective review of outcomes in a unique patient population.</t>
  </si>
  <si>
    <t>Malnutrition in the Outcome of Wound Healing at Public Hospitals in Bahir Dar City, Northwest Ethiopia: A Prospective Cohort Study</t>
  </si>
  <si>
    <t>Root causes and outcomes of postoperative pulmonary complications after abdominal surgery: a retrospective observational cohort study.</t>
  </si>
  <si>
    <t>Usefulness of the holistic context of frailty as a prognostic factor for the outcome of geriatric patients undergoing emergency abdominal surgery</t>
  </si>
  <si>
    <t>Evaluation of malnutrition via modified GLIM criteria for in patients undergoing emergent gastrointestinal surgery.</t>
  </si>
  <si>
    <t>Malnutrition at Intensive Care Unit Admission Predicts Mortality in Emergency General Surgery Patients</t>
  </si>
  <si>
    <t>Malnutrition risk predicts surgical outcomes in patients undergoing gastrointestinal operations: Results of a prospective study.</t>
  </si>
  <si>
    <t>The Geriatric Nutritional Risk Index is a powerful predictor of adverse outcome in the elderly emergency surgery patient.</t>
  </si>
  <si>
    <t>Risk factors for wound dehiscence after laparotomy - clinical control trial</t>
  </si>
  <si>
    <t>Six screening instruments for frailty in older patients qualified for emergency abdominal surgery.</t>
  </si>
  <si>
    <t>Nutritional status and its effect on emergency surgery</t>
  </si>
  <si>
    <t>Acute cholecystitis in the elderly</t>
  </si>
  <si>
    <t>Prognostic factors of perforated sigmoid diverticulitis in the elderly</t>
  </si>
  <si>
    <t>Morphological and functional consequences and quality of life following severe acute pancreatitis.</t>
  </si>
  <si>
    <t>Increased health services use by severely obese patients undergoing emergency surgery: a retrospective cohort study.</t>
  </si>
  <si>
    <t>Serum albumin is a predictor for postoperative morbidity and mortality in gastrointestinal surgeries</t>
  </si>
  <si>
    <t>Impact of perioperative nutritional status on the outcome of abdominal surgery in a sub-Saharan Africa setting.</t>
  </si>
  <si>
    <t>Does nutritional status play a role in patients undergoing emergency laparotomy?</t>
  </si>
  <si>
    <t>Prognostic factors associated with six month mortality of critically ill elderly patients admitted to the intensive care unit with severe acute cholangitis</t>
  </si>
  <si>
    <t>Prospective Study of Factors Associated With Postoperative Delirium After Urgent Abdominal Surgery</t>
  </si>
  <si>
    <t>Patient reported outcomes in an elder-friendly surgical environment: Prospective, controlled before-after study</t>
  </si>
  <si>
    <t>Risk factors for pulmonary complications after emergency abdominal surgery</t>
  </si>
  <si>
    <t>Preoperative serum cholinesterase levels as a risk factor of postoperative complications for the elderly undergoing emergency surgery</t>
  </si>
  <si>
    <t>Frequency and risk factors for wound dehiscence/burst abdomen in midline laparotomies.</t>
  </si>
  <si>
    <t>Electronic Medical Record Versus Bedside Assessment: How to Evaluate Frailty in Trauma and Emergency General Surgery Patients?.</t>
  </si>
  <si>
    <t>The feasibility of conducting acute sarcopenia research in hospitalised older patients: a prospective cohort study</t>
  </si>
  <si>
    <t>Daniele, A and Fuso, L and Ferrero, A and Porcellana, V and Vassallo, D and Mineccia, M</t>
  </si>
  <si>
    <t>Farrah, Jason P and Lauer, Cynthia W and Bray, Mallory S and McCartt, Jason M and Chang, Michael C and Meredith, J Wayne and Miller, Preston R and Mowery, Nathan T</t>
  </si>
  <si>
    <t>Fentahun, Netsanet and Menber, Yonatan and Anteneh  Netsanet; ORCID: http://orcid.org/0000-0002-0583-5547, Yeabsira A O - Fentahun</t>
  </si>
  <si>
    <t>Fernandes, Antero and Rodrigues, JÃ©ssica and Lages, PatrÃ­cia and LanÃ§a, Sara and Mendes, Paula and Antunes, LuÃ­s and Santos, Carla SalomÃ© and Castro, Clara and Costa, Rafael S and Lopes, Carlos Silva and da Costa, Paulo Matos and Santos, LÃºcio Lara</t>
  </si>
  <si>
    <t>Fuertes-Guiro, Fernando and Vitali-Erion, Eduardo and Rodriguez Fernandez  Fernando; ORCID: http://orcid.org/0000-0002-3608-1418, Amalia A O - Fuertes-Guiro</t>
  </si>
  <si>
    <t>Haines, Krista L and Lao, William and Nguyen, Benjamin P and Krishnamoorthy, Vijay and Williams, David and Gallagher, Scott and Agarwal, Suresh and Wischmeyer, Paul E</t>
  </si>
  <si>
    <t>Havens, Joaquim M. and Columbus, Alexandra B. and Seshadri, Anupamaa J. and Olufajo, Olubode A. and Mogensen, Kris M. and Rawn, James D. and Salim, Ali and Christopher, Kenneth B.</t>
  </si>
  <si>
    <t>Ho, Judy W C and Wu, Arthur H W and Lee, Michelle W K and Lau, So-ying and Lam, Pui-shan and Lau, Wai-shan and Kwok, Sam S S and Kwan, Rosa Y H and Lam, Cheuk-fan and Tam, Chun-kit and Lee, Suk-on</t>
  </si>
  <si>
    <t>Jia, Zhenyi and El Moheb, Mohamad and Nordestgaard, Ask and Lee, Jae Moo and Meier, Karien and Kongkaewpaisan, Napaporn and Han, Kelsey and El Hechi, Majed W and Mendoza, April and King, David and Fagenholz, Peter and Saillant, Noelle and Rosenthal, Martin and Velmahos, George and Kaafarani, Haytham M A and Lee, Jae Moo</t>
  </si>
  <si>
    <t>Kenig, Jakub and Richter, Piotr and Zurawska, Sabina and Lasek, Anna and Zbierska, Katarzyna</t>
  </si>
  <si>
    <t>Kenig, Jakub and Zychiewicz, Beata and Olszewska, Urszula and Barczynski, Marcin and Nowak, Wojciech</t>
  </si>
  <si>
    <t>Khan, Liaqat Ali and Ahmed, Sagheer and Safdar, Sohail</t>
  </si>
  <si>
    <t>Kiviniemi, Heikki and Laitinen, Seppo and Makela, Jyrki T</t>
  </si>
  <si>
    <t>Kiviniemi, Heikki and Laitinen, Seppo and Makela, Jyrki Tapani</t>
  </si>
  <si>
    <t>Koziel, Dorota and Suliga, Edyta and Grabowska, Urszula and Gluszek, Stanislaw</t>
  </si>
  <si>
    <t>Krishna M A, Anantha and Shivaramegowda, Sushanth and Kumar M A, Arun and Manjunath, Shreyamsa</t>
  </si>
  <si>
    <t>Kupper, Suzana and Karvellas, Constantine J and Khadaroo, Rachel G and Widder, Sandy L and Group, Acute Care and Emergency Surgery (ACES)</t>
  </si>
  <si>
    <t>Lalhruaizela, Samuel and Lalrinpuia, Benjamin and Vanlalhruaii and Gupta, Dilip</t>
  </si>
  <si>
    <t>Mambou Tebou, Christian Gael and Temgoua, Mazou N and Esiene, Agnes and Nana, Blondel Oumarou and Noubiap, Jean Jacques and Sobngwi, Eugene</t>
  </si>
  <si>
    <t>Mohil, Ravindra Singh and Agarwal, Abhinav and Arora, Jainendra and Bhatnagar, Dinesh and Singh, Namrata</t>
  </si>
  <si>
    <t>Remen, Thomas and Louis, Guillaume and Novy, Emmanuel and Carrara, Lucie and Chevaux, Jean-Baptiste and Losser, Marie-Reine and Guerci, Philippe</t>
  </si>
  <si>
    <t>Sanchez Acedo, Pablo and Eguaras Cordoba, Ines and Zazpe Ripa, Cruz and Herrera Cabezon, Javier and Tarifa Castilla, Antonio</t>
  </si>
  <si>
    <t>Saravana-Bawan, Bianka and Warkentin, Lindsey M and Khadaroo, Rachel G and Ohinmaa, Arto and Wagg, Adrian S and Padwal, Raj S and Holroyd-Leduc, Jayna and Clement  Lindsey M.; ORCID: http://orcid.org/0000-0002-3415-1304 AO  - Khadaroo, Rachel G.; ORCID: http://orcid.org/0000-0003-4918-5002 AO  - Padwal, Raj S.; ORCID: http://orcid.org/0000-0003-3541-2817 AO  - Holroyd-Leduc, Jayna; ORCID: http://orcid.org/0000-0002-4120-0792, Fiona A O - Warkentin</t>
  </si>
  <si>
    <t>Serejo, Livia Goreth Galvao and da Silva-Junior, Francisco Pereira and Bastos, Joao Paulo Catunda and de Bruin, Gabriela Sales and de Bruin, Pedro Felipe Carvalhedo and Mota, Rosa Maria Salani</t>
  </si>
  <si>
    <t>Takano, Yasuhiro and Tsukihara, Shu and Ito, Daisuke and Kanno, Hironori and Son, Kyonsu and Hanyu, Nobuyoshi and Haruki, Koichiro and Eto, Ken and Ikegami, Toru</t>
  </si>
  <si>
    <t>Waqar, S H and Malik, Zafar Iqbal and Razzaq, Asma and Abdullah, M Tariq and Shaima, Aliya and Zahid, M A</t>
  </si>
  <si>
    <t>Weiss, Hannah K and Stocker, Benjamin W and Weingarten, Noah and Engelhardt, Kathryn E and Cook, Brittany A and Posluszny, Joseph A Jr</t>
  </si>
  <si>
    <t>Welch, Carly and Majid, Zeinab and Jackson, Thomas and Moorey, Hannah and Greig, Carolyn and Masud, Tahir and Pinkney  Carly; ORCID: http://orcid.org/0000-0003-3894-355X, Thomas A O - Welch</t>
  </si>
  <si>
    <t>issue</t>
  </si>
  <si>
    <t>Nutrition &amp; Dietetics</t>
  </si>
  <si>
    <t>520-526</t>
  </si>
  <si>
    <t>World journal of surgery</t>
  </si>
  <si>
    <t>711-720</t>
  </si>
  <si>
    <t>International Journal of Gynecological Cancer</t>
  </si>
  <si>
    <t>1289-1290</t>
  </si>
  <si>
    <t>1187-1194</t>
  </si>
  <si>
    <t>Journal of Nutrition and Metabolism</t>
  </si>
  <si>
    <t>8824951-8824951</t>
  </si>
  <si>
    <t>Patient Safety in Surgery</t>
  </si>
  <si>
    <t>N.PAG-N.PAG</t>
  </si>
  <si>
    <t>European Surgery - Acta Chirurgica Austriaca</t>
  </si>
  <si>
    <t>261-270</t>
  </si>
  <si>
    <t>Clinical Nutrition</t>
  </si>
  <si>
    <t>1367-1375</t>
  </si>
  <si>
    <t>Journal of Parenteral and Enteral Nutrition</t>
  </si>
  <si>
    <t>156-163</t>
  </si>
  <si>
    <t>679-684</t>
  </si>
  <si>
    <t>397-404</t>
  </si>
  <si>
    <t>Polski przeglad chirurgiczny</t>
  </si>
  <si>
    <t>565-573</t>
  </si>
  <si>
    <t>Archives of Gerontology &amp; Geriatrics</t>
  </si>
  <si>
    <t>437-442</t>
  </si>
  <si>
    <t>Pakistan Journal of Medical and Health Sciences</t>
  </si>
  <si>
    <t>150-151</t>
  </si>
  <si>
    <t>Hepato-Gastroenterology</t>
  </si>
  <si>
    <t>999-1004</t>
  </si>
  <si>
    <t>Digestive Surgery</t>
  </si>
  <si>
    <t>100-106</t>
  </si>
  <si>
    <t>Annali italiani di chirurgia</t>
  </si>
  <si>
    <t>403-411</t>
  </si>
  <si>
    <t>Indian Journal of Surgery</t>
  </si>
  <si>
    <t>354-359</t>
  </si>
  <si>
    <t>Canadian journal of surgery. Journal canadien de chirurgie</t>
  </si>
  <si>
    <t>41-47</t>
  </si>
  <si>
    <t>Journal of Clinical and Diagnostic Research</t>
  </si>
  <si>
    <t>PC01-PC06</t>
  </si>
  <si>
    <t>BMC research notes</t>
  </si>
  <si>
    <t>484-484</t>
  </si>
  <si>
    <t>e-SPEN</t>
  </si>
  <si>
    <t>e226-e231</t>
  </si>
  <si>
    <t>HPB</t>
  </si>
  <si>
    <t>459-467</t>
  </si>
  <si>
    <t>Cirugia espanola</t>
  </si>
  <si>
    <t>450-455</t>
  </si>
  <si>
    <t>Annals of Medicine and Surgery</t>
  </si>
  <si>
    <t>102368-102368</t>
  </si>
  <si>
    <t>Respiratory Medicine</t>
  </si>
  <si>
    <t>808-813</t>
  </si>
  <si>
    <t>Surgery Today</t>
  </si>
  <si>
    <t>1828-1834</t>
  </si>
  <si>
    <t>Journal of Ayub Medical College, Abbottabad : JAMC</t>
  </si>
  <si>
    <t>70-73</t>
  </si>
  <si>
    <t>The Journal of surgical research</t>
  </si>
  <si>
    <t>464-475</t>
  </si>
  <si>
    <t>European Geriatric Medicine</t>
  </si>
  <si>
    <t>Purpose: Emergency laparotomy (EL) encompasses a high-risk group of operations, which are increasingly performed on a heterogeneous population of patients, making preoperative risk assessment potentially difficult. The UK National Emergency Laparotomy Audit (NELA) recently produced a risk predictive tool for EL that has not yet been externally validated. We aimed to externally validate and potentially improve the NELA tool for mortality prediction after EL.Methodology: We reviewed computer and paper records of EL patients from May 2012 to June 2017 at Middlemore Hospital (New Zealand). The inclusion criteria mirrored the UK NELA. We examined the NELA, Portsmouth Physiological and Operative Severity Score for the enUmeration of Mortality (P-POSSUM), Acute Physiology and Chronic Health Evaluation II (APACHE-II), and American College of Surgeons National Surgical Quality Improvement Programs risk predictive tools for 30-day mortality. The Hosmer-Lemeshow test was used to assess calibration, and the c statistic, to evaluate discrimination (accuracy) of the tools. We added the modified frailty index (mFI) and nutrition to improve the accuracy of risk predictive tools.Results: A total of 758 patients met the inclusion criteria, with an observed 30-day mortality of 7.9%. The NELA was the only well calibrated tool, with predicted 30-day mortality of 7.4% (p = 0.22). When combined with mFI and nutritional status, the c statistic for NELA improved from 0.83 to 0.88. American College of Surgeons National Surgical Quality Improvement Programs, APACHE-II, and P-POSSUM had lower c statistics, albeit also showing an improvement (0.84, 0.81, and 0.74, respectively).Conclusion: We have demonstrated the NELA tool to be most predictive of mortality after EL. The NELA tool would therefore facilitate preoperative risk assessment and operative decision making most precisely in EL. Future research should consider adding mFI and nutritional status to the NELA tool.Level Of Evidence: Level IV; Retrospective observational cohort study.</t>
  </si>
  <si>
    <t>Aim Hand grip strength (HGS) has been proposed as an indicator of nutritional status that is objective, requires minimal assessor training and is quick to administer, making it attractive for use in the acute setting. This study aimed to determine the discriminatory ability of impaired HGS to screen for malnutrition in an older hospital population and assess the added value of combining this with existing screening tools. Methods Measures were undertaken during acute admission in patients â‰¥65?years admitted to general surgical wards. Impaired HGS was defined as a mean value below the lower limit of the 95% CI of population norms and observed HGS standardised as a percentage of this value. Nutritional risk was assessed using the Malnutrition Screening Tool (MST) and malnutrition defined as Patient-Generated Subjective Global Assessment (PG-SGA) rating B or C. Discriminatory ability of impaired HGS to identify malnourished patients was tested using the area under the receiver operating characteristic curve (AUC). Results Seventy-five patients (mean age: 74.0 (SD 6.7) years, 60% male) were recruited. Impaired HGS did not accurately identify malnutrition (AUC (95% CI): 0.41 (0.25?0.58), P?&lt;?0.001), nor did it improve discriminatory ability of the MST (AUC (95% CI), MST: 0.83 (0.71?0.95), P?=?0.32; MST/HGS combined: 0.68 (0.51?0.86), P?=?0.035). Conclusions HGS was not found to be suitable in screening older inpatients for malnutrition during admission to surgical wards. As such, screening for nutrition risk using an existing validated tool to identify patients for further in-depth nutritional assessment by an appropriately trained clinician remains the preferred method.</t>
  </si>
  <si>
    <t>BACKGROUND: There is an increasing incidence of elderly patients requiring emergency laparotomy. Our study compares the outcomes of elderly patients undergoing emergency laparotomy against the outcomes of non-elderly patients., METHODOLOGY: Patients who underwent emergency laparotomy between 2015 and 2017 from the National University Hospital, Singapore, were included. Apart from demographic data, indication of surgery and surgical procedure performed were collected. Prospectively collected nutritional scores were evaluated. Outcome measures included duration of surgery, length of ICU and total hospital stay, post-operative complications, and mortality indices. We performed multivariate Cox regression analysis to determine the contribution of various risk factors towards overall survival following emergency laparotomy., RESULTS: A total of 170 emergency laparotomies were performed. Compared to non-elderly patients, elderly patients had a significantly longer mean stay in hospital (31.5 vs. 18.6 days, p = 0.006) and mean stay in ICU (13.1 vs. 5.3 days, p = 0.003). More elderly patients suffered from post-laparotomy complications compared with non-elderly patients (65.8% vs. 37.4%, p &lt; 0.001). 30-day mortality (31.5% vs. 8.8%, p = 0.019) and 1-year mortality (27.9% vs. 14.3%, p = 0.023) were higher in elderly patients compared with non-elderly patients. Interestingly, there was no statistically significant difference between elderly and non-elderly groups in both the global 3-MinNS as well as the global SGA nutritional scores. ASA status (HR 2.61, 95% CI 1.05-6.45, p = 0.038) was an independent risk factor for decreased survival following emergency laparotomy. Notably, while age &gt;= 65 demonstrated a significant correlation with survival on univariate analysis (HR 1.03 (1.01-1.05), p = 0.003), this effect was lost following multivariate regression (HR 1.01 (0.453-2.23), p = 0.989)., CONCLUSION: Elderly patients suffer worse morbidity and mortality following emergency laparotomy. This is likely contributed by comorbidities resulting in higher ASA status.</t>
  </si>
  <si>
    <t>Aims Bowel obstruction is a pre-terminal event in patients with ovarian cancer. Decisions around surgical or medical treatment remains a challenge. The survival benefit from different strategies is difficult to validate and studies have not considered QOL. Aim of the study is to compare the success in survival and QOL of medical and surgical palliation. Methods Patients with recurrent ovarian cancer and intestinal occlusion between 2008 and 2014 were retrospectively identified. Patients underwent medical treatment or palliative surgery. Medical management included morphine sulphate, haloperidol and octreotide. Surgical management contemplated the less invasive procedure to palliate symptoms and to restore intestinal function. Results Eighteen patients underwent medical treatment and 22 patients were submitted to surgery. In the group of surgical treatment, patients had better performance (p:0.02) and nutritional status (p:0.00001), less incidence of ascites (p:0.004) and higher albumin (p:0.01). We registered 1 case of morbidity (4.5%) and 1 case of mortality (4.5%). Pain reduction was more effective (p:0.03) and accesses to the emergency department for reobstruction were less frequent in the group of surgery. After palliation, among the two groups there were not any differences in vomit (p:0.83), diet (p:0.34), ability to return home (0.72) and number of chemotherapy lines (p:0.6). Hospitalization was shorter for the medical treatment (p:0.02). Median survival after bowel obstruction was longer in the group of surgery (14 months Vs 6 months; p:0.025). Conclusion Patients with ovarian cancer and bowel obstruction carefully selected on the basis of performance and nutritional status, ascites and serum albumin may benefit of palliative surgery.</t>
  </si>
  <si>
    <t>BACKGROUND: Recent studies have identified unique clinical and physiologic characteristics of emergency general surgery (EGS) patients and called for outcomes data in this population. There are no data in the US literature analyzing the impact of technique on anastomotic failure rates in EGS patients. The purpose of the current study was to compare outcomes of hand-sewn (HS) versus stapled (ST) bowel anastomoses in EGS patients. METHODS: A retrospective chart review of all patients admitted by our EGS service undergoing bowel resection for emergent indications from January 2007 to July 2011 was performed. Time from surgery to diagnosis of anastomotic failure was recorded as were the diagnostic modality and treatment of each anastomotic failure. Specific data on damage-control techniques, if used, were also collected. RESULTS: There were 100 HS (43%), and 133 ST (57%) anastomoses in 231 patients. Operative times were shorter in ST anastomosis technique (205 minutes for HS vs. 193 minutes for ST, p = 0.02). Anastomotic failures were identified in 26 patients (11%) and were significantly higher in the ST group than the HS group (15.0% vs. 6.1%, p = 0.003). A multivariate logistic regression analysis, controlling for age and preoperative nutritional status, revealed ST technique to be an independent risk factor for anastomotic failure (odds ratio, 2.65; 95% confidence interval, 1.08-6.50; p = 0.034). CONCLUSION: Anastomotic failures are more than twice as likely with ST than HS anastomoses in the EGS population. This is true even when controlling for markers of preoperative nutrition and demographics. These data suggest that the HS anastomosis should be the preferred method of reconstruction after bowel resection in EGS patients. LEVEL OF EVIDENCE: Therapeutic study, level IV.</t>
  </si>
  <si>
    <t>Background. Poor nutritional status affects the normal process of the wound healing stage. There is limited evidence regarding the association between malnutrition and wound healing in Ethiopia. Objective. To assess the association between nutritional status and wound healing progress among adult individuals who had undergone abdominal surgery at Public Hospitals, Ethiopia. Methods. A prospective cohort study was conducted on 310 adult patients who had undergone abdominal surgery from August to December 2019. Data were collected using a standardized, structured, and pretested questionnaire. Anthropometric and serum albumin measurements were used to measure nutritional status. A multivariable Cox-regression analyses model was fitted to show the association between malnutrition and wound healing and p value &lt; 0.05 was used to declare statistical significance value. Results. The cumulative incidence rate of good wound healing was 65.5% (95% CI: 60.0-71.0). Patients who had normal preoperative body mass index (adjusted hazard ratio (AHR) = 2.22 (95% CI: 1.55-3.19)) and normal range of serum albumin level (&gt;=3.5) (AHR = 1.56 (95% CI: 1.05-2.29)) were significantly associated with better wound healing outcomes. Conclusion. Nutritional status had a strong association with good wound healing outcomes. Therefore, nutritional status screening should be done for all adult patients before undergoing abdominal surgery to improve wound healing outcomes and reduce hospital stays.Copyright Â© 2021 Netsanet Fentahun et al.</t>
  </si>
  <si>
    <t>Background: Postoperative pulmonary complications (PPCs) contribute significantly to overall postoperative morbidity and mortality. In abdominal surgery, PPCs remain frequent. The study aimed to analyze the profile and outcomes of PPCs in patients submitted to abdominal surgery and admitted in a Portuguese polyvalent intensive care unit. Methods: From January to December 2017 in the polyvalent intensive care unit of Hospital Garcia de Orta, Almada, Portugal, we conducted a retrospective, observational study of inpatients submitted to urgent or elective abdominal surgery who had severe PPCs. We evaluated the perioperative risk factors and associated mortality. Logistic regression was performed to find which perioperative risk factors were most important in the occurrence of PPCs. Results: Sixty patients (75% male) with a median age of 64.5 [47â€“81] years who were submitted to urgent or elective abdominal surgery were included in the analysis. Thirty-six patients (60%) developed PPCs within 48 h and twenty-four developed PPCs after 48 h. Pneumonia was the most frequent PPC in this sample. In this cohort, 48 patients developed acute respiratory failure and needed mechanical ventilation. In the emergency setting, peritonitis had the highest rate of PPCs. Electively operated patients who developed PPCs were mostly carriers of digestive malignancies. Thirty-day mortality was 21.7%. The risk of PPCs development in the first 48 h was related to the need for neuromuscular blocking drugs several times during surgery and preoperative abnormal arterial blood gases. Median abdominal surgical incision, long surgery duration, and high body mass index were associated with PPCs that occurred more than 48 h after surgery. The American Society of Anesthesiologists physical status score 4 and COPD/Asthma determined less mechanical ventilation needs since they were preoperatively optimized. Malnutrition (low albumin) before surgery was associated with 30-day mortality. Conclusion: PPCs after abdominal surgery are still a major problem since they have profound effects on outcomes. Our results suggest that programs before surgery, involve preoperative lifestyle changes, such as nutritional supplementation, exercise, stress reduction, and smoking cessation, were an effective strategy in mitigating postoperative complications by decreasing mortality.</t>
  </si>
  <si>
    <t>Background: This study aims to assess frailty in a holistic context as a prognostic factor for the outcomes of a group of geriatric patients undergoing emergency abdominal surgery, identifying the predictors that could be included in a global assessment score of preoperative frailty. Method(s): Four groups of predictors (physical, cognitive, functional, and social) were evaluated in a group of patients selected for abdominal surgery during the preoperative period. The outcomes for three groups of variables (mortality, morbidity, and use of health resources) were measured using multivariate logistic regression when the response variable is categorical, and the multiple linear regression model for continuous numeric response variables. Result(s): In the period studied, 286 patients aged 65 years or older required an emergency procedure. Physical/phenotypic predictors are consequently related to outcomes of morbidity and mortality and the use of resources, while predictors of mortality and socioeconomic factors predominate in functional and cognitive outcomes. Individually, Mini Nutritional Assessment (short form), sarcopenia, Pfeiffer, Barthel, and Duke tests best predict outcomes after emergency surgery. Conclusion(s): Frailty is a predictive factor that should be routinely used in emergency geriatric surgery in a holistic context that includes physical, cognitive, functional, and social variables. Designing scores based on a broader concept of frailty will enable a more consistent predictive evaluation. Social frailty may have an important predictive value in the postoperative hospital outcome and in other medical fields, and should be studied in more depth in the future.Copyright Â© 2019, Springer-Verlag GmbH Austria, part of Springer Nature.</t>
  </si>
  <si>
    <t>Malnutrition remains a critical public health issue in the US, particularly in surgery where perioperative malnutrition is commonly underdiagnosed and undertreated. In 2016, the Global Leadership Initiative on Malnutrition (GLIM) proposed a set of consensus criteria for the diagnosis of malnutrition. Our project aims to assess the post-operative outcomes of patients meeting a modified GLIM-defined (mGLIM) malnutrition criteria undergoing emergent gastrointestinal surgery (EGS) in the NSQIP database. Current GLIM-criteria were modified with addition of admission albumin (a NSQIP-defined malnutrition variable). Adapting NSQIP data, mGLIM criteria are (1) BMI of â‰¤20 for age â‰¤ 70 and BMI â‰¤22 for age â‰¥ 71, (2) weight loss &gt; 10% within the past 6 months, (3) admission albumin â‰¤ 3.5, and (4) emergent bowel surgery as etiologic criteria of acute disease/injury. All patients undergoing emergent small bowel, colon, and rectal procedures were extracted from the NSQIP database and included in the study. Multivariate linear and logistic regression models controlling for relevant covariates were developed to evaluate mGLIM criteria on length of stay (LOS), mortality, and overall complication rates. We included 31,029 patients who underwent emergent bowel surgeries from years 2011â€“2016. Demographically, 53.6% (n = 16,622) were female, 13.0% (n = 4023) were African American, and 78.3% (n = 24,292) were Caucasian. Case composition included 71.5% colon operations, 28.0% small bowel, and 0.5% rectal cases. Overall, 1.7% (n = 517) had data necessary to qualify as malnourished as per mGLIM. Controlling for covariates, multivariate linear and logistic regression analyses show that these patients have significantly higher mortality for both colon (p &lt; 0.001, CI 1.55 | 2.61) and small bowel (p = 0.022, CI 1.08 | 2.67) procedures, longer LOS for colon (p &lt; 0.001, CI 1.93 | 4.33) operations, and higher post-operative complications for both colon (p &lt; 0.001, CI 1.61 | 2.62) and small bowel (p &lt; 0.001, CI 1.57 | 3.37) cases. This analysis shows that mGLIM criteria malnutrition is associated with poor clinical outcomes following EGS affecting LOS and mortality. Our data indicates the new mGLIM criteria can be a powerful and simple predictive score for malnutrition that can be used to predict malnutrition-related risk of poor outcomes after EGS.</t>
  </si>
  <si>
    <t>Background: Emergency general surgery (EGS) patients are at an increased risk for morbidity and mortality compared with non-EGS patients. Limited information exists regarding the contribution of malnutrition to the outcome of critically ill patients who undergo EGS. We hypothesized that malnutrition would be associated with increased risk of 90-day all-cause mortality following intensive care unit (ICU) admission in EGS patients. Materials and Methods: We performed an observational study of patients treated in medical and surgical ICUs at a single institution in Boston. We included patients who underwent an EGS procedure and received critical care between 2005 and 2011. The exposure of interest, malnutrition, was determined by a registered dietitianâ€™s formal assessment within 48 hours of ICU admission. The primary outcome was all-cause 90-day mortality. Adjusted odds ratios were estimated by multivariable logistic regression models. Results: The cohort consisted of 1361 patients. Sixty percent had nonspecific malnutrition, 8% had protein-energy malnutrition, and 32% were without malnutrition. The 30-day readmission rate was 18.9%. Mortality in-hospital and at 90 days was 10.1% and 17.9%, respectively. Patients with nonspecific malnutrition had a 1.5-fold increased odds of 90-day mortality (adjusted odds ratio [OR], 1.51; 95% confidence interval [CI], 1.09â€“5.04; P =.009) and patients with protein-energy malnutrition had a 3.1-fold increased odds of 90-day mortality (adjusted OR, 3.06; 95% CI, 1.89â€“4.92; P &lt;.001) compared with patients without malnutrition. Conclusion: In critically ill patients who undergo EGS, malnutrition at ICU admission is predictive of adverse outcomes. In survivors of hospitalization, malnutrition at ICU admission is associated with increases in readmission and mortality.</t>
  </si>
  <si>
    <t>Summary Background &amp; aims Patients undergoing gastrointestinal operations are at risk of malnutrition which may increase the chance of adverse surgical outcomes. This prospective study aimed at correlating nutritional status of patients having gastrointestinal operations with their short-term surgical outcomes captured by a territory-wide Surgical Outcomes Monitoring and Improvement Program. Methods The preoperative malnutrition risk of Chinese adult patients undergoing elective/emergency ultra-major/major gastrointestinal operations in two surgical departments over a 12-month period were assessed by Chinese version of Malnutrition Universal Screening Tool. Their perioperative risk factors and clinical outcomes, including length of hospital stay, mortality and morbidity, were retrieved from the above mentioned program. Correlation of malnutrition risk with clinical outcomes was assessed by logistic regression analysis after controlling for known confounders. Results 943 patients (58% male; mean age 65.9 Â± 14.8 years) underwent gastrointestinal operations (40.3% emergency operation; 52.7% ultra-major procedures; 66.9% bowel resections) had analyzable data. 15.8% and 17.1% of patients were at medium and high risk of malnutrition, respectively. Malnutrition risk score according to the screening tool was an independent predictor of length of hospital stay, 30-day mortality, 60-day mortality and minor medical complications. Similar correlations were found for various sub-scores of malnutrition risk. Weight loss sub-score was predictive of 30-day mortality, 60-day mortality and minor medical complications. Body mass index was predictive of mortality (30- and 60- day) whereas the acute disease sub-score was predictive of length of hospital stay. Conclusions Preoperative malnutrition was an important predictor of poor clinical outcomes in patients undergoing gastrointestinal operations in Hong Kong.</t>
  </si>
  <si>
    <t>Background: The degree to which malnutrition impacts perioperative outcomes in the elderly emergency surgery (ES) patient remains unknown. We aimed to study the relationship between malnutrition, as measured by the Geriatric Nutritional Risk Index (GNRI), and postoperative outcomes in elderly patients undergoing ES.Methods: Using the 2007 to 2016 American College of Surgeons National Surgical Quality Improvement Program database, all patients 65 years or older undergoing ES were included in our study. The GNRI, defined as (1.489 Ã— albumin [g/L]) + (41.7 Ã— [weight/ideal weight]) was calculated for each patient in the database. Patients with missing height, weight, or preoperative albumin data were excluded. Patients were divided into four malnutrition groups: very severe (GNRI &lt; 73), severe (GNRI, 73-82), moderate (GNRI, 82-92), and mild (GNRI, 92-98). Geriatric Nutritional Risk Index greater than 98 constituted the normal nutrition group. Risk-adjusted multivariable logistic regressions were performed to study the relationship between malnutrition-measured using either GNRI, albumin level, or body mass index less than 18.5 kg/m-and the following postoperative outcomes: 30-day mortality, 30-day morbidity (including infectious and noninfectious complications), and hospital length of stay. The relationship between GNRI score and 30-day mortality for six common ES procedures was then assessed.Results: A total of 82,725 patients were included in the final analyses. Of these, 55,214 were malnourished with GNRI less than 98 (66.74%). Risk-adjusted multivariable analyses showed that, as malnutrition worsened from mild to very severe, the risk of mortality, morbidity, and the hospital length of stay progressively increased (all p &lt; 0.05). Patients with very severe malnutrition had at least a twofold increased likelihood of mortality (odds ratio [OR], 2.79; 95% confidence interval [CI], 2.57-3.03), deep vein thrombosis (OR, 2.07; 95% CI, 1.77-2.42), and respiratory failure (OR, 1.95; 95% CI, 1.81-2.11). Geriatric Nutritional Risk Index predicted mortality better than albumin or body mass index alone for ES.Conclusion: Malnutrition, measured using GNRI, is a strong independent predictor of adverse outcomes in the elderly ES patient and could be used to assess the nutrition status and counsel patients (and families) preoperatively.Level Of Evidence: Prognostic study, Level IV.</t>
  </si>
  <si>
    <t>UNLABELLED: Described in the literature dehiscence rate in the adult population is 0.3-3.5%, and in the elderly group as much as 10%. In about 20-45% evisceration becomes a significant risk factor of death in the perioperative period. The aim of the study was to identify the main risk factors for abdominal wound dehiscence in the adult population., MATERIAL AND METHODS: The study included patients treated in the 3rd Department of General Surgery, Jagiellonian University Collegium Medicum in Cracow in the period from January 2008 to December 2011, in which at that time laparotomy was performed and was complicated by wound dehiscence in the postoperative period. For each person in a research group, 3-4 control patient were selected. Selection criteria were corresponding age (+/- 2-3 years), gender, underlying disease and type of surgery performed., RESULTS: In 56 patients (2.9%) dehiscence occurred in the postoperative period with 25% mortality. The group consisted of 37 men and 19 women with the mean age of 66.8 +/- 12.6 years. Univariate analysis showed that chronic steroids use, surgical site infection, anastomotic dehiscence/fistula in the postoperative period and damage to the gastrointestinal tract are statistically significant risk factors for dehiscence. Two first of these factors occurred to be independent risk factors in the multivariate analysis. In addition, due to the selection criteria, a group of risk factors should also include male gender, emergency operation, midline laparotomy, colorectal syrgery and elderly age (&gt; 65 years). Logistic regression analysis did not show that a particular surgeon, time of surgery or a particular month (including holiday months) were statistically significant risk factor for dehiscence., CONCLUSIONS: Wound dehiscence is a serious complication with relatively small incidence but also high mortality. Preoperative identification of risk factors allows for a more informed consent before patient's treatment and to take measures to prevent or minimize the consequences of complication associated with it.</t>
  </si>
  <si>
    <t>Introduction The literature on geriatric assessment in emergency admitted patients is scarce, particularly there are no studies regarding the efficacy of frailty screening tests among patients qualified for emergency abdominal surgery. Therefore, the aim of this study was to compare the diagnostic accuracy of six screening instruments in this group of patients. Material and methods The diagnostic accuracy of the Vulnerable Elderly Survey (VES-13), Triage Risk Screening Tool (TRST), Geriatric-8 (G8), Groningen Frailty Index (GFI), Rockwood, Balducci score was evaluated in a prospective group of 184 consecutive patients â‰¥65 years of age. Outcome measure was sensitivity, specificity, positive and negative predictive values of these tests in prediciting 30-day postoperative outcome. Results Patients mean age was 76.9 Â± 5.8 (65â€“100) years. The prevalence of frailty, as diagnosed by screening methods, was: 50â€“79.9% (Balducci/Rockwood-G8). Multivariate analyses have identified all screening tests apart from Rockwood and TRST as independent factors that predict postoperative outcome. The sensitivity and negative predictive value in case of postoperative mortality were 60â€“91% (Rockwoodâ€“VES-13) and 30â€“93% (GFIâ€“VES13). In case of postoperative morbidity they were 52â€“85% (Rockwoodâ€“VES-13 and G8) and 44â€“70% (Rockwoodâ€“VES-13), respectively. Conclusion Considering these results, it is possible to perform safely and efficiently screening test for frailty in older patients qualified for emergency abdominal surgery. The VES-13 was the best screening instrument; it had the highest sensitivity and negative predictive value both for the postoperative mortality and morbidity. This instrument may offer physicians additional information that can be used in the postoperative optimisation of the treatment of these high-risk group of patients.</t>
  </si>
  <si>
    <t>Aim: To determine the effects of pre-existing malnutrition on the overall outcome of surgery in emergency situation. Method(s): A cross sectional comparative-analytical study was performed in emergency unit of Allama Iqbal Medical College, Lahore from February 2014 to January 2015. One hundred malnourished (Cases) and 100 properly nourished (Control) were selected. Patients with BMI &lt; 18.50 was labeled as malnourished and patients with BMI 18.50-24.99 was labeled as properly nourished. Result(s): Malnourished patients were compared with properly nourished patients for post-operative chest infection. Out of 100 malnourished patients, 27(27%) had post-operative chest infection vs 14 (14%) in properly nourished. Post-operative wound infection was observed in 29 % of malnourished patients &amp;18% properly nourished subjects. Mean hospital stay was also significantly longer in malnourished patients. Conclusion(s): Malnutrition is an important risk factor for the occurrence of postoperative Complications.</t>
  </si>
  <si>
    <t>Background/Aims: The population of Finland is ageing fast, and acute cholecystitis is common among elderly people. Because the treatment options have changed greatly since the late 1980's, we wanted to find out whether the active treatment policy nowadays used in our hospital has some effects on operability, morbidity, mortality and the duration of the in-patient period. The numerous serious illnesses of elderly people that cause considerable morbidity and mortality underlines the importance of risk stratification, and clinical variables were therefore also tested for their ability to predict the probability of morbidity and mortality. Methodology: Two hundred and eighteen patients aged over 75 years, 92 patients during the 5-year period 1988-1992 (Period I) and 126 patients during the 5-year period 1998-2002 (Period II) had been admitted into our hospital for acute cholecystitis, and they were identified from a computer database. During these two periods, different treatment strategies were used. The clinical data were reviewed from the database and the patient records. Result(s): The active use of ERCP and percutaneous cholecystostomy during Period II decreased the number of all operations and emergency operations. Only six of the 43 patients who underwent early cholecystostomy were later scheduled for cholecystectomy. Postoperative morbidity did not differ between the two periods, and stepwise logistic regression analysis showed obesity to be an independent predictor of morbidity. Overall mortality was 8% during period I and 6% during period II, and of the clinical variables, underlying lung disease, malnutrition, pericholecystic fluid collection in ultrasound and perforation of the gallbladder were independent predictors of mortality in stepwise logistic regression analysis. Neither the primary in-patient period nor the total in-patient period were significantly shorter during Period II. Conclusion(s): Active treatment of acute cholecystitis in the elderly may decrease the need for emergency surgery. Malnutrition and perforation of the gallbladder are the most important predictors of mortality in this patient group. Â© H.G.E. Update Medical Publishing S.A.</t>
  </si>
  <si>
    <t>Background: The Finnish population is aging fast and the prevalence of perforated sigmoid diverticulitis is simultaneously increasing in northern Finland. The fact that an increasing number of elderly patients, with their age-specific problems, are subjected to emergency surgery for acute diverticulitis underlines the importance of risk stratification. Method(s): One hundred and seventy-two patients admitted to Oulu University Hospital because of diverticular perforation from 1983 to 2002 were identified from the computer database. The clinical variables were evaluated as prognostic indicators of postoperative complications, mortality and time of hospitalization. Result(s): The resection rate was 91%; 64 primary anastomoses, 93 Hartmann's procedures and two covering colostomies were performed. The overall complication rate was 33%. In patients under 70 years, a stepwise logistic regression analysis showed that the Mannheim Peritonitis Index (MPI) score and American Society of Anesthesiologists (ASA) score were independent prognostic factors. None of factors predicted morbidity in patients over 70 years. Overall mortality rate was 8%, without any significant difference between the procedures. Of the clinical variables, MPI score, ASA score, Hinchey classes and malnutrition correlated with mortality. All patients who died presented with ASA scores of IM-IV, and 12 out of 14 patients had an MPI score of II. In a stepwise logistic regression analysis, only the MPI score seemed to be an independent predictor of mortality. Conclusion(s): Mortality is related to age but age alone is not an independent predictor of mortality. The MPI score is useful in predicting the risk of death in patients with perforated diverticulitis. Copyright Â© 2005 S. Karger AG.</t>
  </si>
  <si>
    <t>In this study, we evaluated pancreatic morphology and function as well as nutritional status and quality of life among patients who experienced severe acute pancreatitis (SAP)., MATERIALS AND METHODS: We enrolled 99 patients with SAP and 51 with mild acute pancreatitis (MAP). Computed tomography was performed one year following the disease. Endocrine function was evaluated by measuring hemoglobin A1c, insulin, and C peptide levels. Pancreatic exocrine insufficiency (PEI) was diagnosed by the concentration of fecal elastase-1. Nutritional status was assessed according to anthropometric parameters, albumin levels in blood serum, and the total number of lymphocytes. Quality of life was investigated using the Health Survey Questionnaire (SF-36)., RESULTS: PEI was observed in 17.2% of patients after SAP vs. 7.8% of patients after MAP (p&gt;0.05). Endocrine insufficiency was noted in 18.6% of patients after AP vs. 4.3% of patients after MAP (p&lt;0.05). We observed changes in pancreatic morphology in 52.5% of patients after SAP and 9.8% of patients after MAP (p&lt;0.0001). A medium risk of malnutrition was observed in 16.2% of patients after AP vs. 2% of patients after MAP (p=0.01). Patients with SAP described their mental health in more negative terms than patients with MAP (p&lt;0.05)., CONCLUSIONS: One year after SAP, patients exhibited changes in pancreatic morphology and carbohydrate metabolism disorders, and exocrine insufficiency occurred with a similar frequency. The majority of quality of life domains did not differ between patient groups., KEY WORDS: Acute pancreatitis, Pancreatic morphology, Pancreatic function.</t>
  </si>
  <si>
    <t>The term relaparotomy (RL) refers to operations performed within 60 days of an initial laparotomy, for complications arising following the primary surgery. Our study aims to determine the incidence, indications, and outcome of RLs and identify factors affecting outcomes of RLs in Indian population. A prospective nonrandomized observational study was conducted at a tertiary care Medical College Hospital. Planned elective RL, those undergoing index laparotomy in other hospital were excluded. Demographic features, nutritional status, initial diagnoses, elective/emergency initial surgery, postoperative complications leading to RL, presence of diffuse peritonitis, average interval to RL, associated co morbidity, duration of hospital stay, outcome, and factors associated with outcome of RL were analyzed. Of 622 laparotomies in the study period, 30 underwent RL with incidence of 4.8%. The mean age was 52.2 years. RL was more common in emergency surgeries (80% vs 20%). The mean hospital stay among patients undergoing RL was 25.8 days. The mean interval between first laparotomy and RL was 12.3 days and the average gap between the time of detection of the complication and RL was 3.96 days. The mortality rate in the study was 20%. Five of the six mortality patients had underwent emergency primary surgery. The mean serum albumin level was 3.4 g/dL while that associated with mortality was 3.01 g/dL. All laparotomies have potential for RL. RL is associated with high morbidity and mortality. Careful surgical techniques and patient optimization help reduce RL rate. Intensive postoperative monitoring and early RL when indicated reduce mortality associated with RL.</t>
  </si>
  <si>
    <t>BACKGROUND: The aim of this study was to assess perioperative outcomes in obese patients undergoing emergency surgery., METHODS: We retrospectively reviewed the charts of all adult (&gt; 17 yr) patients admitted to the acute care emergency surgery service at the University of Alberta Hospital between January 2009 and December 2011 who had a body mass index (BMI) of 35 or higher. Patients were divided into subgroups for analysis based on "severe" (BMI 35-39.9) and "morbid" obesity (BMI &gt;= 40). Multivariate logistic regression was performed to identify predictors of in-hospital mortality after controlling for confounding factors., RESULTS: Data on 111 patients (55% women, median BMI 39) were included in the final analysis. Intensive care unit (ICU) support was required for 40% of patients. Postoperative complications occurred in 42% of patients, and 31% required reoperation. Overall in-hospital mortality was 17%. Morbidly obese patients had increased rates of reoperation (40% v. 23%, p = 0.05) and increased lengths of stay compared with severely obese patients (14.5 v. 6.0 d, p = 0.09). Age (odds ratio [OR] 1.08 per increment) and preoperative ICU stay (OR 12) were significantly associated with in-hospital mortality after controlling for confounding, but BMI was not., CONCLUSION: Obese patients requiring emergency surgery represent a complex patient population at high risk for perioperative morbidity and mortality. Greater resources are required for their care, including ICU support, repeat surgery and prolonged ICU stay. Future studies could help identify predictors of reoperation and strategies to optimize nutrition, rehabilitation and resource allocation.</t>
  </si>
  <si>
    <t>Introduction: The purpose of nutritional support in the surgical patient is to prevent or reverse the catabolic effects of disease or injury. Protein depletion results in delayed wound healing and many other complications. Serum albumin levels at the time of admission were found to be a very useful predictor of such complications. The ultimate validation for nutritional support in surgical patients should be improvement in clinical outcome and restoration of function. Aim(s): To find the relationship between serum albumin level &lt;3 g/dL and the development of complications and mortality rate among patients following laparotomy for Gastrointestinal (GI) diseases. Material(s) and Method(s): Ninety nine patients, more than 18 years of age with serum albumin level &lt;3 g/dL, posted for emergency and elective laparotomy for GI diseases were included in the study. The following assessments were done: preoperative evaluation of serum albumin, nutritional assessment (Mid Upper Arm Circumference, Skin Fold Thickness) along with Body Mass Index (BMI) and postoperative evaluation of serum albumin after 48 hours and 7 days. Early and late (30 day) postoperative complications were studied. Statistical analysis was done by using descriptive and inferential statistics using Chi-square test and Multiple Regression Analysis. Result(s): Maximum numbers of patients were in the age group 40-59 years and 59 patients (59.60%) developed postoperative complications. Surgical Site Infection (SSI) was seen in majority (32.32%) of the patients as early postoperative complication and wound dehiscence was the most common late complication (9.09%). Most of the early postoperative complications were present in patients with serum albumin level 2.1-2.7 gm/dL (43.43%). The relation between preoperative serum albumin and early and late postoperative complications was found to be statistically significant. There was a significant co-relation between age, BMI and complications. There were four deaths in the study. Conclusion(s): Preoperative Hypoalbuminemia &lt;3.0 gm/dL is a strong and independent risk factor for postoperative morbidity and mortality in GI surgeries and BMI is a strong indicator for postoperative complications.Copyright Â© 2020 Journal of Clinical and Diagnostic Research. All rights reserved.</t>
  </si>
  <si>
    <t>BACKGROUND: Malnutrition is a clinical condition of multifactorial etiologies and it is associated with several adverse outcomes. In high-income countries, malnutrition has been described as a determinant of delayed wound healing, surgical site infections and mortality in the postoperative period. There is limited information available regarding the outcome of surgery in malnourished patients in sub-Saharan Africa., METHODS: A cross-sectional analytic study was carried out between March and August 2014 in the visceral surgery and the emergency departments of the Yaounde Central Hospital in Cameroon. All consecutive consenting preoperative and postoperative patients of abdominal surgical procedures were enrolled. Variables studied were: socio-demographic characteristics, medical and surgical past histories, nutritional survey, anthropometric parameters and serum albumin level in order to determine the nutritional risk index (or Buzby score)., RESULTS: A total of 85 patients aged from 19 to 50 years with mean age of 34.4 +/- 8 years were included. The most performed abdominal surgical procedure was appendectomy (30.6%). The prevalence of preoperative malnutrition according to the Buzby score was 39.1%. Mean postoperative weight lost was 2.9 +/- 1.2 kg and mean decrease in postoperative serum albumin was 4.2 +/- 0.2 g. A normal postoperative serum albumin was associated with a favorable outcome [OR (95% CI) = 55 (13.4-224.3), p &lt; 0.001]., CONCLUSIONS: The prevalence of malnutrition is high in our visceral surgery and emergency departments; this is associated with an increased risk of adverse early postoperative outcomes. Overall, our results emphasize the need of optimizing perioperative care through routine nutritional assessment and management of surgical patients in Cameroon.</t>
  </si>
  <si>
    <t>Background &amp; aim: To see an association between nutritional status, morbidity, mortality and severity scores in patients undergoing emergency laparotomy. Method(s): Nutritional status was assessed by the prognostic nutrition index (PNI) and subjective global assessment (SGA). The Physiological and Operative Severity Score for the enUmeration of Mortality and morbidity (POSSUM), its Portsmouth variant P-POSSUM and Acute Physiology And Chronic Health Evaluation (APACHE II) were used to assess the severity of disease and predict morbidity and mortality. Result(s): One hundred and one patients (males 72, 13-75 years) who underwent emergency laparotomy were evaluated. Nine died and 69 developed postoperative complications. SGA showed seven patients had severe (Grade III) and 53 had moderate (Grade II) degree of malnutrition. Similarly 65 and 15 patients had high grade (&gt;50%) to intermediate grade (&gt;40-50%) risk PNI score respectively. Overall postoperative morbidity (p = 0.014), mortality (p = 0.004), wound infection/dehiscence (p = 0.001), anastomotic leak (p = 0.02), chest infection (p = 0.001), cardiac failure (p = 0.01), renal failure (p = 0.031) and respiratory failure (p = 0.001) showed significant association with SGA. PNI showed significant association with wound dehiscence (p = 0.015), wound infection (p = 0.023) and respiratory complications (p = 0.023). Mortality prediction by POSSUM (O:E = 0.53) and P-POSSUM (O:E = 0.56) was fairly close to unity. Morbidity prediction by POSSUM (O:E = 1.40) was acceptable. There was a significant association of nutritional status measured by SGA with disease severity (POSSUM p = 0.001, P-POSSUM p = 0.001 and APACHE II p = 0.001). However, PNI showed no association with disease severity. Conclusion(s): A majority of the patients had poor nutritional status on admission by both the nutritional assessment tools. With the onset of acute emergency, there was a significant relation of nutritional status with disease severity, morbidity and mortality. Of the two nutritional assessment methods studied, SGA seems to be a better tool to assess the pre-existing nutritional state as PNI can be influenced by the acute disease process. Â© 2008 European Society for Clinical Nutrition and Metabolism.</t>
  </si>
  <si>
    <t>Background: Little is known about the outcomes of elderly patients admitted to the intensive care unit (ICU) with severe acute cholangitis (SAC). The objectives were to describe the 6-month mortality in patients with SAC &gt;=75 years and to identify factors associated with this mortality. Method(s): Bi-center retrospective study of critically ill elderly patients with SAC conducted between 2013 and 2017. Demographic and clinical variables of ICU and hospital stays with a 6-month follow-up were analyzed. Result(s): 85 patients, with a median [Q1-Q3] age of 83 [80-89] years were enrolled of whom 51 (60%) were men. SAC was due to choledocholithiasis in 72 (85%) patients. Median [Q1-Q3] ICU length of stay was 3 [2-6] days. Median [Q1-Q3] admission SAPS II was 50 [42-70]. The ICU and 6-month mortality rates were 18% and 48% respectively. Multivariate analysis showed that malnutrition (OR = 34.5, 95% CI [1.4-817.9]) and a decrease in SOFA score at 48 h (OR by unit 0.7, 95% CI [0.5-0.9]) were associated with higher 6-month mortality. Conclusion(s): In their decision-making process, ICU physicians and hepato-pancreato-biliary surgeons could use these data to estimate the probability of survival of an elderly patient presenting with SAC and to offer time-limited trials of intensive care. Trial registration: NCT03831529.Copyright Â© 2020 International Hepato-Pancreato-Biliary Association Inc.</t>
  </si>
  <si>
    <t>Introduction: The Acute Care for the Elderly (ACE) model has demonstrated clinical benefit, but there is little evidence regarding quality of life after discharge. The Elder-friendly Approaches to the Surgical Environment (EASE) study was conducted to assess implementation of an ACE unit on an acute surgical service. Improved clinical and economic outcomes have been demonstrated, but post-discharge patient reported outcomes have not yet been reported. Method(s): Prospective, concurrently controlled, before-after study at two tertiary care hospitals in Alberta, Canada. The SF-12, EQ-5D, Canadian Malnutrition Screening Tool (CMST) and patient satisfaction were collected from elderly (&gt;= 65 years old) patients, 6 weeks and 6 months after discharge from an acute care surgical service. A difference-in-difference (DID) method was used to analyze between-site effects. Result(s): At six weeks, patient satisfaction was high at 68%-86%, with significant improvement Pre-to Post-EASE at the control site (p &lt; 0.001), but not the intervention site (p = 0.06). For the intervention site, within-site adjusted pre-post effects were nonsignificant for all patient reported outcomes [EQ-Index Score beta coefficient (SE): 0.042 (0.022); EQ-Visual Analog Scale: 0.10 (2.14); SF-12 Physical Component Score: -0.57 (0.84); SF-12 Mental Component Score: 1.17 (0.84); CMST Score: -0.39 (0.34)]. DID analyses were also non significant for all outcomes except for SF-12 Mental Component Score (p &lt; 0.001). Conclusion(s): The clinically and economically beneficial EASE interventions do not appear to compromise quality of life, risk for malnutrition, or patient satisfaction in the post-discharge period. Further research with larger sample size is needed with comparisons to pre-intervention and the early post-discharge period.Copyright Â© 2021</t>
  </si>
  <si>
    <t>Objective: Pulmonary complications are common after abdominal surgery. Although a variety of risk factors have been described for these complications, studies so far have focused on elective interventions. The aim of this study was to determine the incidence and predictors of pulmonary complications following emergency abdominal surgery. Method(s): This was a prospective cohort study. Pre and intra-operative data were collected through interview and chart review and their association with the occurrence of postoperative pulmonary complications (PPC) were analyzed. Result(s): Two hundred and sixty-six consecutive adult patients were included and seventy-five (28.2%) developed PPC. Age &gt;50 years (adjusted OR=3.86; P&lt;0.001), body mass index (BMI) &lt;21 kg/m2 or &gt;=30 kg/m2 (adjusted OR=2.43; P=0.007) and upper or upper/lower abdominal incision (adjusted OR=2.57; P=0.027) were independently associated with PPC. Patients submitted to multiple procedures tended to be at a higher risk for PPC (adjusted OR=1.73; P=0.079). The development of PPC was associated with prolonged hospital stay (P&lt;0.001) and increased death rate (P&lt;0.001). Conclusion(s): Pulmonary complications are frequent among patients undergoing abdominal emergency surgery and lead to increased length of hospital stay and death rate. Older age, abnormal BMI, upper or upper/lower abdominal incision and multiple procedures are predictors of PPC in this setting. Â© 2006 Elsevier Ltd. All rights reserved.</t>
  </si>
  <si>
    <t>Purposes: An accurate assessment of preoperative malnutrition in the elderly is critically important to predicting postoperative complications. The aim of this study is to evaluate the predictive value of the preoperative serum cholinesterase levels as a risk factor for postoperative complications in the elderly who have undergone emergency surgery. Method(s): The study comprised 60 elderly patients who had undergone emergency major gastroenterological surgery. We retrospectively investigated the relationship between the preoperative serum cholinesterase levels and postoperative complications (Clavien-Dindo classification &gt;= II). Univariate and multivariate analyses were performed to evaluate the risk factors for postoperative complications. Result(s): Thirty-three patients (55%) developed postoperative complications. According to the univariate analysis, hemoglobin (P = 0.018), albumin (P = 0.0036), cholinesterase (P &lt; 0.001), C-reactive protein (P = 0.043), prognostic nutritional index (P = 0.0050), the Physiologic and Operative Severity Score for the enUmeration of Mortality and Morbidity (P &lt; 0.001) and operation time (P = 0.042) were identified to be risk factors for postoperative complications. According to the multivariate analysis, low preoperative serum cholinesterase levels were found to be an independent risk factor for postoperative complications (P = 0.029). In the extremely elderly (80-95 years), the cholinesterase-low group had a higher complication rate compared to the cholinesterase-high group (77.8 vs 43.8%, P = 0.028). Conclusion(s): The preoperative serum cholinesterase levels may be a risk factor for postoperative complications in elderly patients after emergency surgery, thus suggesting the significance of cholinesterase in evaluating the nutritional status.Copyright Â© 2021, Springer Nature Singapore Pte Ltd.</t>
  </si>
  <si>
    <t>BACKGROUND: Wound dehiscence/burst abdomen is a very serious postoperative complication associated with high morbidity and mortality. It has significant impact on health care cost, both for the patients and hospitals. The aim of the study was to determine the frequency of wound dehiscence/burst abdomen in patients undergoing emergency and elective laparotomies through midline incisions and to identify the risk factors for wound dehiscence., METHODS: This study was carried out at department of General Surgery, Pakistan Institute of Medical Sciences, Islamabad from 1st January 2002 to 31st December 2002. 117 consecutive patients undergoing laparotomy with midline incision were included. They were followed by wound examination from third postoperative day onwards to see their normal or otherwise healing., RESULTS: Seven out of 117 (5.9%) patients developed wound dehiscence. Five of them (4.2%) were operated in emergency and two (1.7%) were operated on elective list., CONCLUSION: It is very clear from our study that frequency of wound dehiscence/burst abdomen is still very high in our hospital. Peritonitis, wound infection and failure to close the abdominal wall properly are most important causes of wound dehiscence. Malnourishment and malignant obstructive jaundice predispose a patient to wound dehiscence by slowing the healing, and increasing rate of wound infection.</t>
  </si>
  <si>
    <t>BACKGROUND: Screening patients for frailty is traditionally done at the bedside. However, recent electronic medical record (EMR)-based, comorbidity-focused frailty assessments have been developed. Our objective was to determine how a common bedside frailty assessment, the trauma and emergency surgery (TEGS) frailty index (FI), compares to an EMR-based frailty assessment in predicting geriatric TEGS outcomes., MATERIALS AND METHODS: We retrospectively reviewed our quality improvement project database consisting of TEGS patients &gt;= 65 y old. Patients were screened with the TEGS FI, a 15-question bedside assessment, including comorbidities, physical activity, emotional health, and nutrition. Six of 15 items were retrievable from the enterprise data warehouse (EDW), storing all EMR data from Northwestern Memorial Hospital, and use to calculate the EDW frailty score. Patient characteristics and outcomes were compared between different groups., RESULTS: Two hundred thirty-six geriatric TEGS patients were included, of which 75 (31.8%) were TEGS FI frail and 60 (25.4%) were EDW frail. TEGS FI frail patients had increased length of stay (LOS), loss of independence (LOI), and complications compared to TEGS FI nonfrail patients. EDW frail patients had higher LOS and complications than EDW nonfrail patients but similar LOI. TEGS FI and EDW frail patients had similar outcomes except TEGS FI-only patients more often have LOI., CONCLUSIONS: Bedside frailty assessments and EMR-based assessments are both effective in identifying geriatric TEGS patients at risk for increased LOS and complications. However, bedside frailty screening was better at identifying patients who have LOI and may be a more appropriate choice when screening for frailty. Copyright Â© 2019 Elsevier Inc. All rights reserved.</t>
  </si>
  <si>
    <t>Purpose: To assess feasibility of conducting acute sarcopenia research in complex populations of hospitalised older adults. Method(s): Patients &gt;= 70 years old were recruited to three cohorts: elective colorectal surgery, emergency (abdominal) surgery, medical patients with infections. Participants were recruited to the elective cohort in preoperative assessment clinic, and acutely admitted participants from surgical and medical wards at the Queen Elizabeth Hospital Birmingham. Serial measures of muscle quantity (ultrasound quadriceps, bioelectrical impedance analysis), muscle function (hand grip strength, physical performance), and questionnaires (mini-nutritional assessment, physical function) were performed at baseline, within 7 (+/- 2) days of admission/surgery, and 13 (+/- 1) weeks post-admission/surgery. Feasibility outcomes were assessed across timepoints including recruitment and drop-out rates, and procedure completion rates. Result(s): Eighty-one participants were recruited (mean age 79, 38.3% females). Recruitment rates were higher in elective (75%, 24/32) compared to emergency surgery (37.2%, 16/43), and medical participants (45.1%, 41/91; p = 0.003). Drop-out rates varied from 8.3 to 19.5% at 7 days, and 12.5-43.9% at 13 weeks. Age and gender did not differ between patients assessed for eligibility, approached, or recruited. Completion rates were highest for ultrasound quadriceps (98.8%, 80/81 across all groups at baseline). Gait speed completion rates were lower in medical (70.7%, 29/41) compared to elective participants (100%, 24/24) at baseline. Conclusion(s): Higher participation refusal and drop-out rates should be expected for research involving recruitment of participants from the acute setting. Assessment of muscle quantity/quality through ultrasound is recommended in early-stage trials in the acute setting, where completion rates of physical performance testing are expected to be lower.</t>
  </si>
  <si>
    <t>Abstract</t>
  </si>
  <si>
    <t xml:space="preserve">Journal </t>
  </si>
  <si>
    <t>Volume</t>
  </si>
  <si>
    <t>Pages</t>
  </si>
  <si>
    <t>Authors</t>
  </si>
  <si>
    <t>Title</t>
  </si>
  <si>
    <t>Farrah, 2013</t>
  </si>
  <si>
    <t>Fentahun, 2021</t>
  </si>
  <si>
    <t>Fernandes, 2019</t>
  </si>
  <si>
    <t>Fuertes-Guiro, 2019</t>
  </si>
  <si>
    <t>Havens, 2018</t>
  </si>
  <si>
    <t>Jia, 2020</t>
  </si>
  <si>
    <t>Kenig, 2012</t>
  </si>
  <si>
    <t>Kenig, 2015</t>
  </si>
  <si>
    <t>Khan, 2016</t>
  </si>
  <si>
    <t>Koziel, 2017</t>
  </si>
  <si>
    <t>Kupper, 2015</t>
  </si>
  <si>
    <t>Lalhruaizela, 2020</t>
  </si>
  <si>
    <t>Mohil, 2008</t>
  </si>
  <si>
    <t>Saravana-Bawan, 2021</t>
  </si>
  <si>
    <t>Serejo, 2007</t>
  </si>
  <si>
    <t>Takano, 2021</t>
  </si>
  <si>
    <t>Waqar, 2005</t>
  </si>
  <si>
    <t>Weiss, 2020</t>
  </si>
  <si>
    <t>Welch, 2021</t>
  </si>
  <si>
    <r>
      <t xml:space="preserve">Malnutrition Screening Tool (MST); Cut off: </t>
    </r>
    <r>
      <rPr>
        <sz val="10"/>
        <color theme="1"/>
        <rFont val="Calibri"/>
        <family val="2"/>
      </rPr>
      <t>≥2 (indicates at risk of malnutrition)
Handgrip strength; Cut off: imapired as defined by value below the lower limit of the 95% CI of the mean from age-, gender- and side-specific normative data (indicates at risk of malnutrition)</t>
    </r>
  </si>
  <si>
    <t>Determine the discriminatory ability of HGS in screening for malnutrition as assessed by the PG-SGA in an older (≥65 years) population admitted to general surgical wards and assess the added value of combining this with the MST. A secondary aim of this study was to determine if HGS is correlated with PG-SGA triage score.</t>
  </si>
  <si>
    <t>Daniele, 2015</t>
  </si>
  <si>
    <t>Medical: 18 (45)
Surgical: 22 (55)</t>
  </si>
  <si>
    <t>Describe and to compare the two different strategies, medical and surgical, in the management of MBO in ovarian cancer
Evaluate if operative and conservative approaches produce an effective and durable palliation in terms of QOL and survival. 
Investigate the prevalence of low performance status, poor nutritional status, and cachexia in this group of patients and whether the results correlated with overall survival.</t>
  </si>
  <si>
    <t>BMI
Total serum protein
Albumin
CRP</t>
  </si>
  <si>
    <t>SGA A 78 (60.0)
SGA B 50 (38.5)
SGA C 2 (1.5)</t>
  </si>
  <si>
    <t>Patient Group</t>
  </si>
  <si>
    <t>Laparotomy patients</t>
  </si>
  <si>
    <t>Patients with ovarian cancer and bowel obstruction</t>
  </si>
  <si>
    <t>Elderly patients on a general surgical ward</t>
  </si>
  <si>
    <t>63 (24-79)</t>
  </si>
  <si>
    <t>60.5 (NS)</t>
  </si>
  <si>
    <t>A large number of patients were classified under ‘‘laparotomy only’’
Age &gt;65 indicated elderly</t>
  </si>
  <si>
    <t>74 (NS)</t>
  </si>
  <si>
    <t>Substudy of Collaborative for Hospitalised Elders, Reducing the Impact of Stays in Hospital (CHERISH) study
Patients not critically ill
Age &gt;65 included only</t>
  </si>
  <si>
    <t>62 (18-96)</t>
  </si>
  <si>
    <t>Medically treated patients had poorer performance status, despite no significant differerence in cancer staging. 
Surgically treated patients had longer survival and fewer readmissions with obstruction</t>
  </si>
  <si>
    <t>Surgery has to be considered in patients without serious contraindications; otherwise, a combination of opioids, anti-emetics, corticosteroids, and antisecretory drugs
is the mainstay in patients with poor general conditions.</t>
  </si>
  <si>
    <t>Pre-operative ?when</t>
  </si>
  <si>
    <t>At the time of admission ?when ?pre-/post-operative</t>
  </si>
  <si>
    <t>PG-SGA A 5 (22.7)
PG-SGA B 16 (72.7)
PG-SGA C 1 (4.5)</t>
  </si>
  <si>
    <t>Multicentre</t>
  </si>
  <si>
    <t>Elective: 31 (41)
EGS: 44 (59)</t>
  </si>
  <si>
    <t>58.9 (NS)</t>
  </si>
  <si>
    <t>Primary diagnosis n (%)</t>
  </si>
  <si>
    <t>&gt;15 diagnoses</t>
  </si>
  <si>
    <t>EGS 231 (100)</t>
  </si>
  <si>
    <t>Small bowel obstruction 90 (38.6)
Gastrointestinal mass/cancer 26 (11.2)
Mesenteric ischemia 21 (9.0)
Incarcerated hernia 18 (7.7)
Perforated viscus/free air 14 (6.0)
Peritonitis 14 (6.0)
Appendicitis 10 (4.3)
Inflammatory bowel disease 8 (3.4)
Perforated diverticulitis 6 (2.6)
Volvulus 5 (2.1)
Other 21 (9.0)</t>
  </si>
  <si>
    <t xml:space="preserve">EGS patients with hand sewn or stapled anastomosis </t>
  </si>
  <si>
    <t>Anastomotic failure rate</t>
  </si>
  <si>
    <t>Admission albumin was shown to be associated with anastomotic failure.</t>
  </si>
  <si>
    <t>Not stated (only DCL values)</t>
  </si>
  <si>
    <t>Pre-operative by nurses and medical lab assistants</t>
  </si>
  <si>
    <t>3-min nutrition screening tool (3-Min NS) ≥3 or SGA B or C</t>
  </si>
  <si>
    <t>39.7 (NS)</t>
  </si>
  <si>
    <t xml:space="preserve">Operatively managed GS patients </t>
  </si>
  <si>
    <t>Elective admission but had reoperation: 41 (5.4) 
EGS: 717 (94.6)</t>
  </si>
  <si>
    <t>Elective: 151 (48.7)
EGS: 159 (51.3)</t>
  </si>
  <si>
    <t>Laparotomy 122 (39.4)
Herniorrhaphy 60 (19.4)
Appendectomy 73 (23.5)
Cholecystectomy 36 (11.6)
Others 19 (6.1)</t>
  </si>
  <si>
    <t>122 (39.4)</t>
  </si>
  <si>
    <t>Nutritional status had a strong association with good wound healing outcomes.</t>
  </si>
  <si>
    <t xml:space="preserve">As primary outcome
Patients who had the normal preoperative body mass index were 2 times more likely to have good wound healing incidence rate outcomes as compared to those malnourished patients 
Patients who had a normal range of serum albumin level (&gt;3.5) were 1.6 times more likely to have good wound healing status as compared to malnourished patients. </t>
  </si>
  <si>
    <t>To assess the association between nutritional status and wound healing progress among adult individuals who had undergone abdominal surgery</t>
  </si>
  <si>
    <t>To analyze the outcomes of pumonary complications in patients submitted to abdominal surgery and admitted in a Portuguese ICU</t>
  </si>
  <si>
    <t>64.5 (47–81)</t>
  </si>
  <si>
    <t>Operatively managed GS patients who developed pulmonary complication post-operatively</t>
  </si>
  <si>
    <t>Elective: 24 (40)
EGS: 36 (60)</t>
  </si>
  <si>
    <t>Peritonitis 11 (18.3)
Colorectal cancer 9 (15.0)
Mesenteric ischemia 8 (13.3)
Cholangiocarcinoma 5 (8.3) 
Bowel obstruction 4 (6.7) 
Abdominal trauma 3 (5.0) 
Acute Pancreatitis 3 (5.0) 
Gastric cancer 5 (8.3) 
Esophageal cancer 5 (8.3)
Cholecystitis 5 (8.3) 
Diverticulitis 1 (1.7) 
Abdominal aortic aneurysm 1 (1.7)</t>
  </si>
  <si>
    <t>41 (68.3)</t>
  </si>
  <si>
    <t>Admission albumin (cut off NS)</t>
  </si>
  <si>
    <r>
      <t xml:space="preserve">Patients with a pre-operative serum albumin </t>
    </r>
    <r>
      <rPr>
        <sz val="10"/>
        <color theme="1"/>
        <rFont val="Calibri"/>
        <family val="2"/>
      </rPr>
      <t>≤</t>
    </r>
    <r>
      <rPr>
        <sz val="10"/>
        <color theme="1"/>
        <rFont val="Calibri"/>
        <family val="2"/>
        <scheme val="minor"/>
      </rPr>
      <t>3.5g/dL had a 19-fold greater odds of mortality within 30 days</t>
    </r>
  </si>
  <si>
    <t>PPCs occur within 48 h in 60% of abdominal surgical patients that need ICU care in the immediate postoperative period</t>
  </si>
  <si>
    <t>Mini Nutritional Assessment Short Form (MNA SF)
Normal (12–14 points)
At risk of malnutrition (8–11 points)
Malnourished (0–7 points)</t>
  </si>
  <si>
    <t>These weren't directly used for nutrition screening/ assessment: 
preoperative blood albumin (ref 4.0–5.0 g/dL)
skeletal muscular mass (SMM; %), measured by bioimpedance using a current of 800μA at 50 kHz using the right ipsilateral tetrapolar method</t>
  </si>
  <si>
    <t>78.6 (NS)</t>
  </si>
  <si>
    <t>Intestinal obstruction (26.4%), gastrointestinal perforation (11.1%), complicated colonic diverticulosis (12.9%), cholecystitis (12.4%), appendicitis (8.6),
complicated abdominal wall hernia (7.7%), and intestinal ischemia (6.3%). Other presentations of emergency abdominal pathologies were abdominal trauma
(1.7%), acute pancreatitis (1.4%), cholangitis (3.8%), upper (2%) and lower gastric (1.3%) hemorrhage, hepatic bleeding (0.7%), rectal foreign bodies (0.3%),
gastric stenosis (0.3%), and generalized peritonitis (3%). The most frequent procedures were intestinal resection (58%), cholecystectomy (17.8%), appendectomy (8.7%), and gastrectomy (2.8%).</t>
  </si>
  <si>
    <t>Operatively managed EGS patients aged &gt;65 years old</t>
  </si>
  <si>
    <t>EGS 286 (100)</t>
  </si>
  <si>
    <t>MNA SF cut of values
Mini Nutritional Assessment Short Form (MNA SF)
Normal (12–14 points)
At risk of malnutrition (8–11 points)
Malnourished (0–7 points)</t>
  </si>
  <si>
    <t>Prospective</t>
  </si>
  <si>
    <t>Retrospective</t>
  </si>
  <si>
    <t xml:space="preserve">Patient-Generated Subjective Global Assessment (PG-SGA) </t>
  </si>
  <si>
    <t>Malnutrition definition/ criteria used to define malnutrition given</t>
  </si>
  <si>
    <t>Screening: 
Malnutrition Screening Tool (MST); Cut off: ≥2 (indicates at risk of malnutrition)
Handgrip strength; Cut off: imapired as defined by value below the lower limit of the 95% CI of the mean from age-, gender- and side-specific normative data (indicates at risk of malnutrition)
Assessment:
Patient-Generated Subjective Global Assessment (PG-SGA) 
A: well-nourished, B: suspected or moderate malnutrition or C: severely malnourished</t>
  </si>
  <si>
    <t xml:space="preserve">Screening:
3-min nutrition screening tool (3-Min NS) 
Cut off: ≥3 (indicates moderates malnutrition)
Assessment:
Subjective Global Assessment (SGA) 
A: well-nourished, B: moderate malnutrition or C: severe malnutrition
</t>
  </si>
  <si>
    <t>EGS patients</t>
  </si>
  <si>
    <t>Malnourished: BMI (&lt;18.5 or &gt;24.9) 
Well nourished: BMI &gt;18.5-24.9</t>
  </si>
  <si>
    <t>Malnutrition: low albumin (&lt;3.5g/dL)</t>
  </si>
  <si>
    <t>Malutrition measure used</t>
  </si>
  <si>
    <t>BMI</t>
  </si>
  <si>
    <t xml:space="preserve">Well-nourished patients’ BMI were between 18.5 and 24.9 kg/m2, while malnourished patients’ BMI were ˂18.5 kg/m2 (underweight) or ≥25 kg/m2 (overweight). </t>
  </si>
  <si>
    <t>PG SGA B or C</t>
  </si>
  <si>
    <t>mGLIM criteria are (1) BMI of 20 for age  70 and BMI 22 for age  71, (2) weight loss &gt; 10% within the past 6 months, (3) admission albumin  3.5, and (4) emergent bowel surgery as etiologic criteria of acute disease/injury.</t>
  </si>
  <si>
    <t>61.4 (NS)</t>
  </si>
  <si>
    <t>Adult patients who underwent EGS enrolled in the NSQIP database</t>
  </si>
  <si>
    <t>NS</t>
  </si>
  <si>
    <t>mGLIM</t>
  </si>
  <si>
    <t>517 (1.7)</t>
  </si>
  <si>
    <t>Mortality 14.4%
LOS 13.7 days
Post-operative complications increased (presented as OR)</t>
  </si>
  <si>
    <t>Malnutrition is associated with poor clinical outcomes following EGS affecting LOS and mortality</t>
  </si>
  <si>
    <t>Adult patients who underwent EGS operation in previous 48 hours and admitted to ICU wand had a dietitian nutrition assessment</t>
  </si>
  <si>
    <t>Screening tool used not stated
Dietitian screens ICU patients and if at risk then formal assessment ('structured objective assessment') by dietitian. This is a combination of:
Kwashiorkor/ Marasmus - seperate criteria
Protein-energy malnutrition: mild, moderate, severe</t>
  </si>
  <si>
    <t>Used but tool NS</t>
  </si>
  <si>
    <t>Seperate criteria for Kwashiorkor/ Marasmu
For a diagnosis of protein-energy malnutrition, patients must have a combination of disease-related weight loss, underweight status based on percent ideal body weight, overt muscle wasting, peripheral edema, and inadequate energy or protein intake.
Severe Protein-Energy Malnutrition
Three of the following criteria must be met but not all criteria are required:
Significant, disease-related, weight loss of &gt; 15% of usual weight within the past six months
&lt; 70% ideal body weight l
Serum albumin &lt; 2.1 g/dL
TLC ≤ 800 mm3 **
Transferrin &lt; 100 mg/dL*** (calculated: total iron binding capacity/1.45)
Overt signs of muscle wasting on physical exam
Inadequate energy intake (&lt; 50% of estimated needs for 3 days or &lt; 75% of estimated needs for
7 days)
Moderate Protein-Energy Malnutrition
Two of the following criteria must be met but not all criteria are required:
Significant, disease-related, weight loss of 10%-15% of usual weight within the past six months
70%-84% of ideal body weight
Serum albumin 2.1 g/dL-2.7 g/dL*
TLC 800-1199 mm3 **
Transferrin 100-149 mg/dL***
Mild Protein-Energy Malnutrition
Two of the following criteria must be met but not all criteria are required:
Significant, disease-related, weight loss of 5%-9% of usual weight within the past six months
85%-94% of ideal body weight
Serum albumin 2.8-3.4 g/dL
TLC 1200-1499 mm3 **
Transferrin 150-199 mg/dL***
Non-Specific Protein-Energy Malnutrition
The patient has known nutritional risk with metabolic stress and/or overt signs of malnutrition
without supporting anthropometric or biochemical data. Clinical judgment is required to make
this classification.
Examples include:
Inadequate nutrient intake of energy, protein, and micronutrients (&lt; 50% of estimated needs for
three days or &lt; 75% of estimated needs for 7 days) concurrent with significant stress or injury;
examples include trauma, major burn, short-bowel syndrome, severe pancreatitis,
enterocutaneous fistula, inflammatory bowel disease
Overt wasting of muscle and fat stores without supporting clinical measures (e.g, anthropometric
data unavailable, weight history unavailable, unreliable admission albumin)
Single nutrient deficiency
Multiple nutrient deficiencies
Note: Laboratory parameters are only utilized in patients who are not considered to have
inflammation or infection. Total lymphocyte count (TLC) = [%lymphocytes x WBC (mm3
)]/100.
*Only admission or pre-admission serum albumin is utilized and only in patients who are not
considered to have inflammation or infection; additionally, serum albumin is not used if the
patient is transferred from an outside hospital. If the admission albumin from the outside hospital
is available, that may be used for evaluation.
**Excludes patients currently undergoing chemotherapy or radiation, or one month postchemotherapy or radiation; those currently receiving high-dose steroid therapy defined as ≥ 60
mg/day of prednisone or equivalent; those suffering from leukemia or with current infection
***Transferrin may only be used in an iron-replete patient who has not received blood
transfusions.</t>
  </si>
  <si>
    <t>To determine whether preexisting malnutrition is associated with increased risk of 90-day mortality following ICU admission among EGS patients.
Primary outcome: all cause 90-day mortality</t>
  </si>
  <si>
    <t>61 (NS)</t>
  </si>
  <si>
    <t>EGS 31029 (100)</t>
  </si>
  <si>
    <t>EGS 1361 (100)</t>
  </si>
  <si>
    <t>30-day Mortality (%) for entire cohort</t>
  </si>
  <si>
    <t>90-day Mortality (%) for entire cohort</t>
  </si>
  <si>
    <t>In critically ill patients who undergo EGS, malnutrition at ICU admission is predictive of adverse outcomes
In survivors of hospitalization, malnutrition at ICU admission is associated with increases in readmission and mortality
90 day mortality:
Malnutrition absent 13.1%
Non-specific malnutrition 18.6%
Protein energy malnutiriton 31.8%</t>
  </si>
  <si>
    <t>Malnutrition absent 442 (32.5)
Non-specific malnutrition 812 (59.7)
Protein energy malnutiriton 107 (7.9)</t>
  </si>
  <si>
    <t>On admission to ICU by RD or to ward by RN</t>
  </si>
  <si>
    <t>Centre</t>
  </si>
  <si>
    <t xml:space="preserve">Spain </t>
  </si>
  <si>
    <t xml:space="preserve">Setting </t>
  </si>
  <si>
    <t>Ward</t>
  </si>
  <si>
    <t>ICU only</t>
  </si>
  <si>
    <t>Ward and ICU</t>
  </si>
  <si>
    <t>C-MUST involves assessment of BMI, recent change in weight and the presence of an acute disease precluding dietary intake for more than 5 days. The only difference of the C-MUST with the MUST is the lower cutoff values for BMI score (0 = &gt;18.5 kg/m2; 1 = 16-18.4 kg/m2 and 2 = &lt;16.0 kg/m2)</t>
  </si>
  <si>
    <t>Study primary aim</t>
  </si>
  <si>
    <t>To determine prospectively the preoperative malnutrition risk of patients undergoing major and ultramajor gastrointestinal operations in two surgical departments in
Hong Kong using the C-MUST and to correlate the nutritional risk of these patients with their surgical outcomes as captured by the SOMIP.</t>
  </si>
  <si>
    <t>Assessed by nursing staff using the C-MUST within 48 h before surgical procedures</t>
  </si>
  <si>
    <t>Elective 563 (59.7)
EGS 380 (40.3)</t>
  </si>
  <si>
    <t>Adult surgical patients undergoing elective and emergency operations on the luminal gastrointestinal tract</t>
  </si>
  <si>
    <t>Upper GI resection 154 (16.3)
Small bowel resection 53 (5.6)
Colorectal resection 424 (45.0)
Miscellaneous 312 (33.1)</t>
  </si>
  <si>
    <t>65.9 (19-95)</t>
  </si>
  <si>
    <t>If a patient's medical condition precluded direct measurement of body weight and height, self-reported measurements, surrogate measurements and clinical judgment were used to estimate the overall nutritional risk.
Data collection according to the SOMIP program were carried out by an independent team of nurse reviewers who extracted data from the in-patient records, outpatient records and electronic medical record systems onto the SOMIP database system.
Malnutrition risk not specified for elective and emergency patients, they were grouped</t>
  </si>
  <si>
    <t>C-MUST</t>
  </si>
  <si>
    <t>N/A - albumin cut off NS</t>
  </si>
  <si>
    <t>NS
For both elective and EGS patients:
Malnutrition risk (total score)
Low (0) 633 (67.1)
Medium (1) 149 (15.8)
High (2) 161 (17.1)</t>
  </si>
  <si>
    <t xml:space="preserve">EGS results: The primary outcome measures of this study including the LOS 19.4 days, 30-day mortality 6.8%, 60-day mortality 11.1%. </t>
  </si>
  <si>
    <t>Note this is based on elective and EGS patients: Malnutrition risk, as reflected by the C-MUST score, was an independent predictor of LOS, 30-day mortality, 60-day mortality and minor medical complications (Table 4). In other words, increasing malnutrition risk was significantly associated with progressively increased duration of hospital stay, 30-day mortality rate, 60-day mortality rate and rate of minor medical complications.</t>
  </si>
  <si>
    <t>ACS-NSQIP database, USA</t>
  </si>
  <si>
    <t>All patients 65 years or older undergoing ES</t>
  </si>
  <si>
    <t>Geriatric Nutritional Risk Index (GNRI) (1.489  albumin [g/L]) + (41.7  [weight/ideal weight])
very severe (GNRI &lt; 73)
severe (GNRI, 73–82)
moderate (GNRI, 82–92) 
mild (GNRI, 92–98)
normal (GNRI, &gt;98)</t>
  </si>
  <si>
    <t>We aimed to determine whether preoperative malnutrition, as measured by GNRI, is independently correlated with postoperative mortality and morbidity in the elderly ES patient. We also aimed to compare the performance of GNRI to traditional measures of malnutrition, namely, BMI and albumin.</t>
  </si>
  <si>
    <t>Three malnutrition measures: GNRI, albumin level, or body mass index less than 18.5 kg/m2</t>
  </si>
  <si>
    <t>EGS 82725 (100)</t>
  </si>
  <si>
    <t>75 (IQR 69-82)</t>
  </si>
  <si>
    <t xml:space="preserve">Our primary outcome was 30-day postoperative mortality. Our secondary outcomes were 30-day postoperative morbidity (including infectious and noninfectious complications), hospital LOS, and 30-day postoperative mortality for six common ES procedures
</t>
  </si>
  <si>
    <t>The albumin levels corresponding to the severity of malnutrition were: very severe hypoalbuminemia less than 2.5 g/dL, severe hypoalbuminemia as 2.5 g/dL or greater and less than 3.0 g/dL, moderate hypoalbuminemia as 3.0 g/dL or greater and less than 3.5 g/dL, mild hypoalbuminemia as 3.5 g/dL or greater and less than 3.8 g/dL, and normal albumin as 3.8 g/dL or greater.8 In addition, BMI less than 18.5 kg/m2 was defined as underweight.
30-day mortality: albumin normal 1,546 (5.4), mild 1,167 (9.0), moderate 2,298 (14.3), severe 2,645 (21.3), very severe 4,404 (34.5)
30-day mortality: normal weight 11,076 (14.1), underweight 984 (24.1)</t>
  </si>
  <si>
    <t>Malnourished EGS patients n, (%) as determined by assessment tool</t>
  </si>
  <si>
    <t>Malnourished EGS patients n, (%) as determined by screening tool</t>
  </si>
  <si>
    <t>Malnourished EGS patients n, (%) as determined by nutrition measure used</t>
  </si>
  <si>
    <t>Colon operations 22,198 (71.5)
Small bowel operations 8687 (28.0)
Rectal operations 144 (0.5)</t>
  </si>
  <si>
    <t>The European Society for Clinical Nutrition and Metabolism recently issued consensus-based guidelines to diagnose malnutrition in surgical patients.
Study used guidelines at the time, but these are now outdated. According to these guidelines, severe malnutrition is defined as a body mass index (BMI) less than 18.5 kg/m2 or a preoperative serum albumin less than 30 g/L. The guidelines also recommended using more elaborate screening tools such as the Geriatric Nutritional Risk Index (GNRI).
The ACS-NSQIP database does not collect data about perioperative nutritional therapy (enteral and parenteral) which clearly impacts postoperative outcomes.</t>
  </si>
  <si>
    <t>To identify the main risk factors for abdominal wound dehiscence in the adult population</t>
  </si>
  <si>
    <t>The study included a group of patients who underwent laparotomy and was complicated by postoperative wound dehiscence.</t>
  </si>
  <si>
    <t>Malnutrition (decreased albumin level &lt;30 g/l or decreased body weight &gt;=10%)</t>
  </si>
  <si>
    <t>Decreased albumin level &lt;30 g/l or decreased body weight &gt;=10%</t>
  </si>
  <si>
    <t>Elective: 11 (19.6)
EGS: 45 (80.4)</t>
  </si>
  <si>
    <t>66.8 (NS)</t>
  </si>
  <si>
    <t>Top five:
Colon cancer + rectal cancer 9+9
gastrointestinal tract perforation 6
gastrointestinal tract obstruction 6
cholecystitis/choledocholithiasis 4
acute appendicitis 4
intestinal inflammatory diseases 4
abdominal injury 4</t>
  </si>
  <si>
    <t>56 (100)</t>
  </si>
  <si>
    <t>The most important risk factor for wound dehiscence is surgical site infection.</t>
  </si>
  <si>
    <t>Malnutrition had a slightly increased odds of wound dehisence (OR 1.2) but this was not significant.</t>
  </si>
  <si>
    <t>Malnutrition (decreased albumin level &lt;30 g/l or decreased body weight &gt;=10%) OR ?BMI &lt;20.5Kg/m2</t>
  </si>
  <si>
    <t>BMI: wound dehisence group 12/56 (21.4); control group 24/168 (14.3)</t>
  </si>
  <si>
    <t xml:space="preserve">In the text describing data items collection, malnutrition is described based on albumin and decreased body weight. However in table 4 which assess risk factors in the study group, malnutrition is defined as BMI &lt;20.5. </t>
  </si>
  <si>
    <t xml:space="preserve">To determine the effects of pre-existing malnutrition on the overall outcome of surgery in emergency situation (chest infection and wound infection). </t>
  </si>
  <si>
    <t>Malnutrition is defined as deviation from normal nutritional status with respect to age, sex, race and genetic make up. 
Patients with BMI &lt; 18.50 was labeled as malnourished and patients with BMI 18.50-24.99 was labeled as properly nourished.</t>
  </si>
  <si>
    <t>No routine nutritional assessment done on admission. 
Actually very well patients with few co-morbidities were included</t>
  </si>
  <si>
    <t>EGS 200 (100)</t>
  </si>
  <si>
    <t>Patients aged 15-60 with acute appendicitis, obstructive hernia, peritonitis of less than 2 days duration and blunt or penetrating soft tissue injuries, both genders, age 15-60 years, patients requiring surgical procedure within 12 hours of their admission, patient with ASA-1 and ASA-II are included.</t>
  </si>
  <si>
    <t>NS (15-60)</t>
  </si>
  <si>
    <t>100 malnourished and 100 properly nourished
Of each:
Appendicitis 60
Peritonitis 20
Obstructed hernia 14
Injuries 6</t>
  </si>
  <si>
    <t>40 (20)</t>
  </si>
  <si>
    <t>100 (50)</t>
  </si>
  <si>
    <t xml:space="preserve">Malnourished pts: 27/100 (27%) chest infection and 29/100 (29%) wound infection. Significant.
Properly nourished: 14/100 (14%) chest infection and 18/100 (18%) wound infection. Not significant. </t>
  </si>
  <si>
    <t>Preoperative malnutrition increases the morbidity rate</t>
  </si>
  <si>
    <t>On admission</t>
  </si>
  <si>
    <t>Malnourished if serum albumin &lt;35g/L and weight loss in past 6 months</t>
  </si>
  <si>
    <t xml:space="preserve">BMI
Class 1 &lt;25Kg/m2
Class 2 26-30Kg/m2
Class 3 &gt;30Kg/m2
Obesity defined as BMI &gt;27Kg/m2. </t>
  </si>
  <si>
    <t>Finland</t>
  </si>
  <si>
    <t>New Zealand</t>
  </si>
  <si>
    <t>Australia</t>
  </si>
  <si>
    <t>Singapore</t>
  </si>
  <si>
    <t>Italy</t>
  </si>
  <si>
    <t>USA</t>
  </si>
  <si>
    <t>Ethiopia</t>
  </si>
  <si>
    <t>Portugal</t>
  </si>
  <si>
    <t>China</t>
  </si>
  <si>
    <t>Poland</t>
  </si>
  <si>
    <t>Pakistan</t>
  </si>
  <si>
    <t>Two time periods 
1. 1988-1992
2. 1998-2002</t>
  </si>
  <si>
    <t>1. 1988-1992, 81 (NS)
2. 1998-2002, 82 (NS)</t>
  </si>
  <si>
    <t>To examine whether a change in treatment strategies over time has affected operation rates, morbidity and mortality.</t>
  </si>
  <si>
    <t>EGS 218 (100)</t>
  </si>
  <si>
    <t xml:space="preserve">Patients aged &gt;75 with acute choecystitis </t>
  </si>
  <si>
    <t>Makela, 2005</t>
  </si>
  <si>
    <t>EGS 172 (100)</t>
  </si>
  <si>
    <t>Report of 20 years experience of acute perforated diverticulitis</t>
  </si>
  <si>
    <t>65 (28-99)</t>
  </si>
  <si>
    <t>Malnourished if they had a serum albumin value under 35 g/l and had experienced a weight loss of over 5 kg during the past few months.</t>
  </si>
  <si>
    <t>Albumin and weight loss</t>
  </si>
  <si>
    <t>Relatively even spread of patients across the Hinchey classifications. Would the same be the case today?</t>
  </si>
  <si>
    <t>165 (95.9)</t>
  </si>
  <si>
    <t>16/172 (9.3)</t>
  </si>
  <si>
    <t>Patients with perforated diverticulitis</t>
  </si>
  <si>
    <t>Perforated diverticulitis 172 (100)</t>
  </si>
  <si>
    <t>Postoperative mortality was related to age, but age is not an independent prognostic factor for morbidity or mortality among elderly patients with perforated diverticular disease.</t>
  </si>
  <si>
    <t>Krishna, 2018</t>
  </si>
  <si>
    <t>India</t>
  </si>
  <si>
    <t>Key inclusion criteria</t>
  </si>
  <si>
    <t>Key exclusion criteria</t>
  </si>
  <si>
    <t>Operations performed within 60 days of an initial laparotomy, for complications arising following the primary surgery.</t>
  </si>
  <si>
    <t>To determine the incidence, indications, and outcome of RLs and identify factors affecting mortality and outcomes of RLs in Indian population.</t>
  </si>
  <si>
    <t>Planned elective RL, those undergoing index laparotomy in other hospital were excluded.
Patients who underwent damage control surgery as primary surgery, minimally invasive surgery, planned elective RL such as for stomal closure, percutaneous drainage
in primary surgery, and undergoing first laparotomy in other hospital were excluded.</t>
  </si>
  <si>
    <t>Pre-operative serum albumin levels (reference value 3.5–5.5 g/dL) was used as an indicator of the nutritional status of the patients. Significant hypoalbuminemia was defined
as albumin levels less than 3.0 g/dL.</t>
  </si>
  <si>
    <t>Pre-operative serum albumin levels (reference value 3.5–5.5 g/dL)</t>
  </si>
  <si>
    <t>52 (NS)</t>
  </si>
  <si>
    <t>EGS 30 (100)</t>
  </si>
  <si>
    <t>Acute cholecystitis 218 (100)</t>
  </si>
  <si>
    <t>Anastomotic leak 7 (23%)
Intra-abdominal infection 7 (23%)
Burst abdomen 6 (20%)
Fecal fistula 3 (10%)
Intra-abdominal abscess 2 (7%)
Stomal complications 2 (7%)
Post op hemorrhage 2 (7%)
Persisting gangrene 1 (3%)</t>
  </si>
  <si>
    <t>Patients undergoing emergency re-laparotomy (following elective and emergency laparotomy) within 60 days of index procedure</t>
  </si>
  <si>
    <t>30 (100)</t>
  </si>
  <si>
    <t>16/30 (53.3)</t>
  </si>
  <si>
    <t>Pre-operative</t>
  </si>
  <si>
    <t>20 don't know if at 30 days or during admission</t>
  </si>
  <si>
    <t>Sixteen of 30 patients had hypoalbuminemia. The mean serum albumin levels in the study was 3.4 g/dL (range 2.2 to 4.3 g/dL). However, the mean albumin levels associated with mortality was 3.01. Five of seven patients (71%) who underwent RL for anastomotic dehiscence had hypoalbuminemia and four out of six patients (66%) undergoing RL for burst abdomen had hypoalbuminemia. Out of the six mortalities in the study, four had hypoalbuminemia (p = 0.042). These suggest that hypoalbuminemia is an important indicator to predict RL and its outcomes including mortality.</t>
  </si>
  <si>
    <t>RL was more common in emergency surgeries (80% vs 20%). The mean hospital stay among patients undergoing RL was 25.8 days. The mean interval between first laparotomy and RL was 12.3 days and the average gap between the time of detection of the complication and RL was 3.96 days. The mortality rate in the study was 20%. Five of the
six mortality patients had underwent emergency primary surgery. The mean serum albumin level was 3.4 g/dL while that associated with mortality was 3.01 g/dL. All laparotomies have potential for RL. RL is associated with high morbidity and mortality.</t>
  </si>
  <si>
    <t>Canada</t>
  </si>
  <si>
    <t>53 (17–85)</t>
  </si>
  <si>
    <t>EGS 111 (100)</t>
  </si>
  <si>
    <t>Patients were excluded if they were younger than 18 years, had a BMI less than 35 or had elective surgery.</t>
  </si>
  <si>
    <t>Diagnoses:
Biliary disease 23 (21)
Soft tissue infection 17 (15)
Appendicitis 15 (14)
Incarcerated/strangulated hernia 15 (14)
Ischemic bowel 11 (10)
Perforated viscus 10 (9)
Bowel obstruction 10 (9)
Other 10 (9)
Operations:
Exploratory laparotomy (35%)
Cholecystectomy (21%)
Incision and débridement (16%)
Appendectomy (14%)
Herniorrhaphy (13%)
Other (1%)</t>
  </si>
  <si>
    <t>39 (35)</t>
  </si>
  <si>
    <t>BMI &gt;35</t>
  </si>
  <si>
    <t>111/111 (100)</t>
  </si>
  <si>
    <t>N/A Don't know when patients were weighed</t>
  </si>
  <si>
    <t>To assess perioperative outcomes in obese patients undergoing emergency surgery.
Primary outcomes included complications, need for reoperation, admission to the ICU, LOS in hospital and in the ICU and mortality (in hospital and 30-d).</t>
  </si>
  <si>
    <t>Obese patients requiring emergency surgery represent a complex patient population at high risk for perioperative morbidity and mortality
Primary outcomes included complications, need for reoperation, admission to the ICU, LOS in hospital and in the ICU and mortality (in hospital and 30-d).
Following surgery, 44 (40%) patients required ICU admission, and 34 (31%) patients required reoperation. Forty seven (42%) patients had postoperative complications, 22 of
which (20%) were severe (Clavien–Dindo grade 3/4). Overall median LOS was 9 (4–24) days. Seventy-five (68%) patients were discharged home, while 20 (18%) were discharged to another institution.</t>
  </si>
  <si>
    <t xml:space="preserve">No difference netween groups (severely obese vs morbidly obese) in terms of demographics, co-morbidities, operative factors, ICU OS, severity of complicatons or mortality. There was a significant increase in LOS for patients with a BMI of 40 or higher (median 14.5, IQR 6–39 v. median 6, IQR 3–15.5 d, p = 0.009).
After controlling for confounding, neither a BMI of 40 or higher (model 1) or incremental increases in BMI (model 2) conferred a significant effect on in-hospital mortality (adjusted p &gt; 0.15 for both). </t>
  </si>
  <si>
    <t>This study tried to determine the relationship between
hypoalbuminemia and the development of complications following
laparotomy for GI diseases for both emergency and elective surgeries.
To find the relationship between serum albumin level &lt;3 g/dL
and the development of complications and mortality rate among
patients following laparotomy for Gastrointestinal (GI) diseases.</t>
  </si>
  <si>
    <t>Ninety nine patients, more than 18 years of age with serum albumin level &lt;3 g/dL, posted for emergency and elective laparotomy for GI diseases were included in the study.
Age &gt;18 years.
Patients having pre-operative serum albumin &lt;3 gm/dL.
Patients who underwent Emergency Laparotomy for GI Diseases in Tertiary Care Rural Hospital during November 2013 and October 2015.</t>
  </si>
  <si>
    <t>Patients having normal albumin levels and ≥3.0 gm/dL was
taken as normal value for present study.
• Patients who had Chronic Liver Disease and Jaundice, Sepsis
(WBC&gt;12,000 cells/mm3
), Severe Anaemia with Hb &lt;8 gm/dL,
Diabetes Mellitus Type II, Chronic Renal Disease, Patients on
Steroids or Chemotherapy or any other Hepatotoxic Drugs and
Clinically significant signs and symptoms of hypoalbuminemia.
• BMI &lt;12 and &gt;40 were excluded from the study.
• Patients with prolonged addiction to alcohol and tobacco were
excluded.
• Significant medical and family history pertaining to medical
disease including Cirrhosis of Liver, Protein Losing Enteropathy,
Nephrotic Syndrome, Congenital Analbuminemia, Ulcerative
Colitis, Cystic Fibrosis, Hepatitis, Heart Failure, Renal Failure,
Amyloidosis and Auto-Immune Diseases ruled out.
Non GI Surgical Patients including Abdominal Trauma patients
were excluded.
• Patients who were lost in follow-up.</t>
  </si>
  <si>
    <t>EGS 68 (68.7)
Elective 31 (31.3)</t>
  </si>
  <si>
    <t>99 (100)</t>
  </si>
  <si>
    <t>48.3 (19-70)</t>
  </si>
  <si>
    <t>Unknown as no criteria given</t>
  </si>
  <si>
    <t>Out of 99 patients, majority of the patients had BMI in the range of &lt;18.5 kg/m2 (44.44%) in which complication was present. Considering patients with BMI &lt;18.5 kg/m2, the rate of complications was 89% and between 18.5-24.9 kg/m2 rate of complication was 26% and 60% between 25-30 kg/m2. Relation with BMI was found to be statistically significant (p-value 0.0001) [Table/Fig-12].</t>
  </si>
  <si>
    <t>Pre-operative Hypoalbuminemia &lt;3.0 gm/dL is a strong and independent risk factor for post-operative morbidity and mortality in GI surgeries and BMI is a strong indicator for
post-operative complications.</t>
  </si>
  <si>
    <t>Skin fold thickness and MUAC mentioned as part of nutritional assessment but then not discussed again in the paper</t>
  </si>
  <si>
    <t>Adult patients undergoing a laparotomy</t>
  </si>
  <si>
    <t>Cameroon</t>
  </si>
  <si>
    <t>The prevalence of malnutrition is high in our visceral surgery and emergency departments; this is associated with an increased risk of adverse early postoperative outcomes. Overall, our results emphasize the need of optimizing perioperative care through routine nutritional assessment and management of surgical patients in Cameroon.</t>
  </si>
  <si>
    <t>There is limited information available regarding the outcome of surgery in malnourished patients in sub-Saharan Africa.
Tis study aimed to assess the perioperative nutritional status of patients undergoing abdominal surgery and to determine the relationship between perioperative nutritional status and postoperative outcomes in a tertiary hospital in Cameroon.</t>
  </si>
  <si>
    <t>We systematically included all consecutive consenting patients aged between 19 and 59 years, either in the preoperative and postoperative period of abdominal surgery.</t>
  </si>
  <si>
    <t>Weight was measured on the admission time and everyday of hospitalization until discharge. The weight used to appreciate postoperative nutritional status was that measured on the day of discharge.
Serum albumin was measured at the time of admission and discharge.</t>
  </si>
  <si>
    <t>NRI/ Buzby index: all patients were classifed into three categories of malnutrition namely
mild (&gt;97.5)
moderate (83.5–97.5)
severe (&lt;83.5)</t>
  </si>
  <si>
    <t>NRI/ Buzby index</t>
  </si>
  <si>
    <t xml:space="preserve">Yes </t>
  </si>
  <si>
    <t>34.9 (19-50)</t>
  </si>
  <si>
    <t>Elective and EGS</t>
  </si>
  <si>
    <t>Not all diagnoses in table. Pts included 85, table only adds up to 79
Appendicitis 26 (30.6)
Evisceration 2 (2.4)
Anal wound 3 (3.5)
Perineum gangrene 2 (2.4)
Hemoperitoneum post blunt abdominal with splenic rupture 2 (2.4)
Digestive hemorrhage 3 (3.5)
Hernia 9 (10.5)
Parietal mass 2 (2.4)
Intestinal occlusion 12 (14.1)
Peritonitis 15 (17.6)
Post ulcer bulbar stenosis 3 (3.5)</t>
  </si>
  <si>
    <t>Consecutive consenting patients aged between 19 and 59 years, either in the preoperative and postoperative period of abdominal surgery.</t>
  </si>
  <si>
    <t>Not stated, except this in discussion
Patients with gastrointestinal malignancies were excluded from our sample size in order to reduce selection bias.</t>
  </si>
  <si>
    <t>BMI 
Before surgery 69.6% (n = 16/23) of participants had a normal BMI, 21.7% (n = 5/23) were overweight and 8.7% obese (n = 2/23).
After surgery, 16.5% (n = 14/85) of participants had malnutrition according to the BMI.</t>
  </si>
  <si>
    <t>The nutritional parameters associated with a favorable evolution (A favorable evolution was a condition when we had: good wound healing observed after 2 days, normal
resumption of oral feeding, normal ambulation, and stable hemodynamic parameters persistent for more than 48 h prior to discharge, and absence of death.) were: normal postoperative BMI [OR (95% CI) = 2.9 (1.19–7.34), p = 0.018], normal postoperative level of serum albumin [OR (95% CI) = 55 (13.49–224.32), p &lt; 0.001] and normal nutritional risk index [OR (95% CI) = 19.3 (2.18–169.79), p = 0.003] (Table 2).</t>
  </si>
  <si>
    <t>NS for just EGS patients. 
Pre-op: Overall using the nutritional risk index, 30.4% (n = 7/23) and 8.7% (n = 2/23) of participants had moderate and severe malnutrition respectively. Overall this is (9/23) 39.1% malnourished
Post-op: Likewise, the proportion of moderate and severe malnutrition increased in postoperative period (43.5%, n = 37/85 and 23.5%, n = 20/85 respectively). Overall this is 67.1% (57/85) malnourished</t>
  </si>
  <si>
    <r>
      <t xml:space="preserve">Emergency admissions with BMI </t>
    </r>
    <r>
      <rPr>
        <sz val="10"/>
        <color theme="1"/>
        <rFont val="Calibri"/>
        <family val="2"/>
      </rPr>
      <t>≥35</t>
    </r>
  </si>
  <si>
    <r>
      <t xml:space="preserve">Emergency surgery
&gt;17 years old
BMI </t>
    </r>
    <r>
      <rPr>
        <sz val="10"/>
        <color theme="1"/>
        <rFont val="Calibri"/>
        <family val="2"/>
      </rPr>
      <t>≥35</t>
    </r>
  </si>
  <si>
    <t>Prognostic nutrition index (PNI)
Subjective global assessment (SGA)</t>
  </si>
  <si>
    <t>101 (100)</t>
  </si>
  <si>
    <t>To see an association between nutritional status, morbidity, mortality and severity scores in patients undergoing emergency laparotomy.
To study the potential impact of nutritional status on postoperative outcomes (i.e. morbidity and mortality) and to study the association between nutritional status parameters and severity scores (POSSUM, P-POSSUM and APACHE II).</t>
  </si>
  <si>
    <t>Early postoperative death, patients on prolonged ventilatory support postoperatively, leaving hospital against medical advice, those operated elsewhere and referred postoperatively and uncomplicated acute appendicitis were excluded from the study.</t>
  </si>
  <si>
    <t>A PNI risk score greater or equal to 50% was high risk (Grade III), 40-50% was intermediate risk (Grade II) and less than 40% was low risk (Grade I).
SGA graded patients into well nourished (Grade I), moderate or suspected malnutrition (Grade II) and severe malnutrition (Grade III).</t>
  </si>
  <si>
    <t>Ileal perforation 33 (32.7)
Duodenal perforation 24 (23.8)
Acute intestinal obstruction 24 (23.8)
Appendicular perforation 7 (6.9)
Gastric perforation 5 (5.0)
Hemoperitoneum 5 (5.0)
Jejunal perforation 1 (1.0)
Large bowel perforation 1 (1.0)
Ruptured liver abscess 1 (1.0)</t>
  </si>
  <si>
    <t>33 (13-75)</t>
  </si>
  <si>
    <t>A total of 132 consecutive patients undergoing emergency laparotomy were assessed.</t>
  </si>
  <si>
    <t>EGS 101 (100)</t>
  </si>
  <si>
    <t>PNI/ SGA</t>
  </si>
  <si>
    <t>Prognostic nutrition index (PNI)
Grade I  (low risk) 21 (20.8)
Grade II (intermediate risk) 15 (14.9)
Grade III (high risk) 65 (64.4)
Subjective global assessment (SGA)
Grade I (well nourished) 41 (40.6%)
Grade II (moderately malnourished) 53 (52.5%)
Grade III (severely malnourished) 7 (6.9%)</t>
  </si>
  <si>
    <t xml:space="preserve">Overall postoperative morbidity (p Z 0.014), mortality (p Z 0.004), wound infection/dehiscence (p Z 0.001), anastomotic leak (p Z 0.02), chest infection (p Z 0.001), cardiac failure (p Z 0.01), renal failure (p Z 0.031) and respiratory failure (p Z 0.001) showed significant association with SGA. 
PNI showed significant association with wound dehiscence (p Z 0.015), wound infection (p Z 0.023) and respiratory complications (p Z 0.023).
There was a significant association of nutritional status measured by SGA with disease severity (POSSUM p Z 0.001, P-POSSUM p Z 0.001 and APACHE II p Z 0.001). However, PNI showed no association with disease severity.
</t>
  </si>
  <si>
    <t>As part of PNI measure, no significant association was seen between serum transferrin, triceps skin fold thickness, delayed cutaneous hypersensitivity and postoperative
deaths or complications</t>
  </si>
  <si>
    <t>A majority of the patients had poor nutritional status on admission by both the nutritional assessment tools. With the onset of acute emergency, there was a significant rela-
tion of nutritional status with disease severity, morbidity and mortality.</t>
  </si>
  <si>
    <t>PNI is a combination of nutritional state parameters (skin fold), parameters for inflammatory activity (serum albumin, transferrin) and immune function (skin tests). Three of these i.e. serum albumin, delayed hypersensitivity and transferrin can change rapidly after onset of the acute disease process. The plasma protein concentrations and skin test reactivity result from both the pre-existing state and from the severity of the infectious process. Only skin fold may reflect the pre-existing nutritional state. In the present study, even this may not be very discriminatory due to the high proportion of endemic malnutrition in our country. This could be a limitation of using PNI as a nutritional assessment tool in an emergency setting.
Our study showed that patients with poor nutritional status had more severe disease reflected in a higher severity score.</t>
  </si>
  <si>
    <t>Novy, 2021</t>
  </si>
  <si>
    <t>France</t>
  </si>
  <si>
    <t>24/7 access to endoscopic retrograde cholangiopancreatography (ERCP)</t>
  </si>
  <si>
    <t>Patients considered for this study were all elderly patients (75 years old) presenting with a confirmed diagnosis of severe acute cholangitis and admitted to a participating ICU at some time between January 1st, 2013, to December 31st, 2017.</t>
  </si>
  <si>
    <t>To describe the 6-month mortality in patients with severe acute cholangitis 75 years and to identify factors associated with this mortality.
The study’s main objectives are to describe the mortality rates of these patients at different time points (admission to the ICU, 3 months after admission, and 6 months after admission) and to identify factors associated with six month mortality.
The primary outcome of this study was the mortality rate from SAC in the ICU, at 3 and 6 months after ICU admission.</t>
  </si>
  <si>
    <t xml:space="preserve">Malnutrition was defined using the Body Mass Index (BMI), weight loss and albuminemia. </t>
  </si>
  <si>
    <t>EGS 180 (100)</t>
  </si>
  <si>
    <t>Severe acute cholangitis</t>
  </si>
  <si>
    <t>ICU 83 (80–89)
Ward 83 (79-89)
Overall 83 (79-89)</t>
  </si>
  <si>
    <t xml:space="preserve">Among the ICU patients with SAC, the mortality rate was 18% (n = 15) during their ICU stay, 39% (n = 33) at 3 months and 48% (n = 41) at 6 months after ICU admission.
General ward patients: the mortality rates at 3 and 6 months after hospital admission were lower at 17% (P &lt; 0.001) and 30% (P = 0.011), respectively.
Ward:
In-hospital mortality 15 (15.8)
3-month mortality 16 (16.8)
six month mortality 29 (30.5)
</t>
  </si>
  <si>
    <t xml:space="preserve">Overall 
ICU patients (n = 85) 
Nutritional status 
Protidemia (g/L) 57 [50–60]
BMI (kg/m2) 25.4 [22.0–28.3]
Malnutrition 
No malnutrition 18 (21.2)
Mild malnutrition 12 (14.1)
Severe malnutrition 55 (65.7)
General ward patients (n = 95):
Nutritional status 
Protidemia (g/L) 65 [58-70]
BMI (kg/m2) 24,4 [21,2-27,2]
Malnutrition 
No malnutrition 46 (48.4)
Mild malnutrition 18 (18.9)
Severe malnutrition 31 (32.6)
</t>
  </si>
  <si>
    <t>Malnutrition was defined using the Body Mass Index (BMI), weight loss and albuminemia. 
mild malnutrition defined by at least one of the following: BMI &lt; 21 kg/m2, weight loss  5% in 1 month,weight loss  10% in 6 months, albuminemia &lt; 35 g/L; 
severe malnutrition defined by at least one of the following: BMI &lt; 18 kg/m2, weight loss  10% in 1 month, weight loss  15% in 6 months, albuminemia &lt; 30 g/L.</t>
  </si>
  <si>
    <t xml:space="preserve">Malnutrition, Glasgow Coma Scale &lt;15 at admission and a lower DSOFA score at H48 were associated with six month mortality.
ICU patients: statistically significant &lt; 0.001
Malnutrition   
Overall (n = 85), 6 month non survivors (n =  41), 6 month survivors (n = 44)
No malnnutrition Overall 18 (21.2), 6 month non survivors 0 (0,0), 6 month survivors 18 (40.9)
Mild malnutrition Overall 12 (14.1), 6 month non survivors 8 (19.5), 6 month survivors 4 (9.1)
Severe malnutrition Overall 55 (65.7), 6 month non survivors 33 (80.5), 6 month survivors 22 (50.0)
Ward patients: statistically significant &lt; 0.001
Malnutrition   
Overall (n = 95), 6 month non survivors (n =  29), 6 month survivors (n = 66)
No malnnutrition Overall 46 (48.4), 6 month non survivors 5 (17.2), 6 month survivors 41 (32.1)
Mild malnutrition Overall 18 (18.9), 6 month non survivors 7 (24.1), 6 month survivors 11 (16.7)
Severe malnutrition Overall 31 (32.6), 6 month non survivors 17 (58.6), 6 month survivors 14 (21.2)
</t>
  </si>
  <si>
    <t>To analyze the incidence and factors associated with postoperative delirium in patients aged 65 or older who underwent urgent abdominal surgery at our hospital.</t>
  </si>
  <si>
    <t>Elderly patients aged 65 or older who had undergone urgent abdominal surgery at a third-level hospital between January 2017 and January 2019.</t>
  </si>
  <si>
    <t>EGS 446 (100)</t>
  </si>
  <si>
    <t>Appendicitis, cholecystitis, incarcerated hernia 253 (56.7%)
Intestinal ischemia 8 (1.8%)
Obstruction/perforation of the small intestine 91 (20.4%)
Obstruction/perforation of the colon 71 (15.9%)
Other 23 (5.1%)</t>
  </si>
  <si>
    <t>78 (65-103)</t>
  </si>
  <si>
    <t>MNA SF but no cut off values provided; only two criteria given (no malnutrition, malnourished) when MNA SF has three (no malnutrition, at risk, malnuourished)</t>
  </si>
  <si>
    <t>MNA SF</t>
  </si>
  <si>
    <t>Malnourished 84 (29.5)
At Risk 91 (31.6)
Normal 111 (38.9)</t>
  </si>
  <si>
    <t>No malnutrition 415 (93%)
Malnutrition 30 (7%)</t>
  </si>
  <si>
    <t>No malnutrition Patients with no delirium 363 (87.5%), Patients with delirium 52 (12.5%) 
Malnutrition Patients with no delirium 22 (73.3%), Patients with delirium 8 (26.7%)
p value .047 ie malnutrition was not a significant risk factor for deveoping post-operative delirium</t>
  </si>
  <si>
    <t xml:space="preserve">The incidence of delirium in patients over the age of 65 treated with urgent abdominal surgery at our hospital was 13.6%.
The factors associated with delirium were: age (P &lt; .001; OR: 1.08 [95% CI: 1.038–1.139]), ASA III (P = .026; OR: 3.15 [95% CI: 1.149–8.668]), physiological alteration upon arrival at the emergency department (P &lt; .001; OR: 5.8 [95% CI: 2.17–15.45]), preoperative diagnosis (P = .006), and intestinal ischemia, which was the diagnosis more closely associated
with delirium (OR 7.9 [95% CI: 1.54–40.79]) and previous cognitive deterioration (P&lt;.001; OR 5.8 [95% CI: 2.39–14]). In contrast, comorbidity, frailty, nutritional status, and
functional dependence were not statistically associated with delirium in the multivariate analysis. </t>
  </si>
  <si>
    <t>The Elder-friendly Approaches to the Surgical Environment (EASE) study was one of the largest studies conducted to assess the benefit of an ACE-style model of care in an emergency general surgical population. The EASE study demonstrated improved clinical and economic benefit [22,23]. Recognizing that surgery has significant implications for  patients’ nutrition and QOL, as a secondary outcome of the EASE study, we assessed post-discharge patient reported outcomes with the hypothesis that this integrated care will confer a benefit for QOL and patient satisfaction.</t>
  </si>
  <si>
    <t>Patients aged 65 years and older admitted to the acute care and emergency surgery services, who received acute surgical intervention.</t>
  </si>
  <si>
    <t>Inclusion criteria (all criteria must be met):
1. All patients ≥ 65 years old
2. Index admission to ACS Service
3. Postoperative acute abdominal surgery</t>
  </si>
  <si>
    <t>Exclusion criteria (any one sufficient to exclude):
1. Elective general surgery cases
2. Palliative surgery cases (surgery with the primary intention of improving quality of life or relieving symptoms caused by advanced non-curable disease)
3. Trauma surgery cases
4. Non-abdominal emergency surgery cases
5. Nursing home resident requiring full nursing care on admission (dependency in 3 or more activities of daily living)
6. Patients from out of province, or transferred from another in-hospital inpatient service</t>
  </si>
  <si>
    <t>74.6 (NS)</t>
  </si>
  <si>
    <t>EGS 684 (100)</t>
  </si>
  <si>
    <t>6 week follow up data:
Appendicitis/cholecystitis Overall 148/372 (39.8), Control pre-EASE 25 (40), Control post-EASE 51 (46), Intervention pre-EASE 29 (31), Intervention post-EASE 43 (42)*
Intestinal obstruction Overall 73/372 (19.6), Control pre-EASE 14 (29), Control post-EASE 17 (15), Intervention pre-EASE 20 (21), Intervention post-EASE 22 (22)*
Hernia Overall 52 (14.0), Control pre-EASE 8 (13), Control post-EASE 13 (12), Intervention pre-EASE 21 (22), Intervention post-EASE 10 (10)*
Diverticulitis/Peritonitits/Ischemia Overall 42 (12.0), Control pre-EASE 5 (8), Control post-EASE 12 (11), Intervention pre-EASE 11 (12), Intervention post-EASE 14 (14)*
Cancer Overall 23 (6.2), Control pre-EASE 3 (5), Control post-EASE 6 (5), Intervention pre-EASE 7 (7), Intervention post-EASE 7 (7)*
Other Overall 34 (9.1), Control pre-EASE 8 (13), Control post-EASE 13 (12), Intervention pre-EASE 7 (7), Intervention post-EASE 6 (6)*</t>
  </si>
  <si>
    <t>Malnutrition Screening Tool 6 week QOL outcomes: at risk of malnutrition
Control Pre-EASE 39 (62), Control Post-EASE 42 (52)*
Intervention Pre-EASE 34 (36), Intervention Post-EASE 28 (27)
p = 0.23
Comparing six weeks to six months, there was a statistically significant improvement in malnutrition risk over time at both sites, both Pre- and Post-EASE</t>
  </si>
  <si>
    <t>Protocol this study is based on states it will use MST, but the study uses CNST (CNST is based on MST but dichotomised rather than points based)
High loss to follow rates</t>
  </si>
  <si>
    <t>6 weeks and 6 months follow up</t>
  </si>
  <si>
    <t>Malnutrition Screening Tool 6 week QOL outcomes: at risk of malnutrition
Control Pre-EASE 39 (62), Control Post-EASE 42 (52)*
Intervention Pre-EASE 34 (36), Intervention Post-EASE 28 (27)
p = 0.23
Comparing six weeks to six months, there was a statistically significant improvement in malnutrition risk over time at both sites, both Pre- and Post-EASE
The intervention site Post-EASE
malnutrition risk prevalence was significantly lower than the
Canadian Malnutrition Task Force reported prevalence (p = 0.008), while the control site Pre-EASE risk for malnutrition prevalence was significantly higher (p = 0.001). Adjusted within-control site pre-post effect reached statistical significance (p = 0.007), but within-intervention site pre-post effect did not (p = 0.24) nor did the between-site DID (p = 0.23). Comparing six weeks to six months, there was a statistically significant improvement in malnutrition risk over time at both sites, both Pre- and Post-EASE (all p &lt; 0.01).</t>
  </si>
  <si>
    <t>The clinically and economically beneficial EASE interventions do not appear to compromise quality of life, risk for malnutrition, or patient satisfaction in the post-discharge period.
We have previously shown that EASE interventions are clinically and economically effective, so irrespective of patient reported outcomes, there may be utility in implementing ACE-style units into post-surgical care from the health system perspective</t>
  </si>
  <si>
    <t>At 6 months: 
Control Pre-EASE 14/169 (8.3)
Control Post-EASE 14/222 (6.3)
Intervention Pre-EASE 13/153 (8.5)
intervention Post-EASE 4/140 (2.9)
Overall 45/684 (6.6)</t>
  </si>
  <si>
    <t>Brazil</t>
  </si>
  <si>
    <t>36.5 (NS)</t>
  </si>
  <si>
    <t>Individuals with previous diagnosis of neuromuscular disease, evidence of any pre-existing acute respiratory condition on initial evaluation, extraabdominal injuries and patients undergoing re-operations were not included in the study.</t>
  </si>
  <si>
    <t xml:space="preserve">The aim of this study was to determine the incidence and predictors of pulmonary complications following emergency abdominal surgery.
The aim of this study was to determine the incidence of and risk factors for PPC in patients submitted to emergency abdominal surgery.
The primary outcome was the development of a PPC, including:
  Pneumonia: presence of new or progressive pulmonary infiltration on the chest X-ray associated with at least two of the following signs: purulent tracheobronchial secretion, elevation of body temperature (above 38.3 1C) and increase of leukocytes in circulation (over 25% above the base count).
  Atelectasis: evidence of pulmonary atelectasis on the chest X-ray associated with acute respiratory symptoms, without fulfilling the criteria for pneumonia.   Pleural effusion: excessive amount of fluid in the pleural space, detected by clinical examination and chest radiograph, requiring percutaneous intervention.
Acute respiratory failure: acute deficiency in gas exchange in the lung, requiring mechanical ventilation. If patients with pneumonia developed respiratory failure, they would be included only in the group ‘‘acute respiratory failure’’. </t>
  </si>
  <si>
    <t>The target population was composed of adults undergoing emergency abdominal surgery at Clementino Moura Hospital, from November 2002 to March 2003.</t>
  </si>
  <si>
    <r>
      <t xml:space="preserve">Dystrophic—BMI &lt;21 kg/m2 or ≥30 kg/m2
Eutrophic— </t>
    </r>
    <r>
      <rPr>
        <sz val="10"/>
        <color theme="1"/>
        <rFont val="Calibri"/>
        <family val="2"/>
      </rPr>
      <t>≥</t>
    </r>
    <r>
      <rPr>
        <sz val="10"/>
        <color theme="1"/>
        <rFont val="Calibri"/>
        <family val="2"/>
        <scheme val="minor"/>
      </rPr>
      <t>21 kg/m2 pBMI &lt;30 kg/m2)</t>
    </r>
  </si>
  <si>
    <t>Stabbing and firearm abdominal injury (36.1%)
Appendicitis (18%)
Incarcerated hernia (12.8%)
Unspecified acute abdomen (12.1%)
Small or large bowel obstruction (7.5%)
Perforated peptic ulcer (6.4%)
Blunt abdominal trauma (4.5%)
Acute cholecystitis (2.6%)</t>
  </si>
  <si>
    <r>
      <t xml:space="preserve">Dystrophic—BMI &lt;21 kg/m2 or ≥30 kg/m2 61/266 (22.9)
Eutrophic— </t>
    </r>
    <r>
      <rPr>
        <sz val="10"/>
        <color theme="1"/>
        <rFont val="Calibri"/>
        <family val="2"/>
      </rPr>
      <t>≥</t>
    </r>
    <r>
      <rPr>
        <sz val="10"/>
        <color theme="1"/>
        <rFont val="Calibri"/>
        <family val="2"/>
        <scheme val="minor"/>
      </rPr>
      <t xml:space="preserve">21 kg/m2 pBMI &lt;30 kg/m2) 205/266 (77.1)
Overall </t>
    </r>
    <r>
      <rPr>
        <b/>
        <sz val="10"/>
        <color theme="1"/>
        <rFont val="Calibri"/>
        <family val="2"/>
        <scheme val="minor"/>
      </rPr>
      <t>mean BMI 22.4+/-2.7 kg/m2</t>
    </r>
  </si>
  <si>
    <r>
      <t xml:space="preserve">Bivariate analysis: 
BMI (kg/m2) 
Eutrophic (0) %PPC: 51/205 (25%); Crude OR = 1.95 (95% CI = 1.07–3.58; p value = 0.029)
Dystrophic (1) % PPC: 24/61 (40%)
Multivariate analysis:
The multivariate analysis revealed age&gt;50 years, BMI&lt;21 kg/m2 or </t>
    </r>
    <r>
      <rPr>
        <sz val="10"/>
        <color theme="1"/>
        <rFont val="Calibri"/>
        <family val="2"/>
      </rPr>
      <t>≥</t>
    </r>
    <r>
      <rPr>
        <sz val="10"/>
        <color theme="1"/>
        <rFont val="Calibri"/>
        <family val="2"/>
        <scheme val="minor"/>
      </rPr>
      <t>30 kg/m2 and upper or upper/lower incision as independent predictors of PPC (Table 3)</t>
    </r>
  </si>
  <si>
    <t>215/266 patients were male
22.2% of patients had BMI &lt;21 - not typical of Western populations
High proportion of abdominal injuries and stabbing (36.1%) and trauma. These patients were significantly younger than the non-trauma population (mean age
28.6+/-10.4 years and 41.9+/-19.5 years; P=0.001).
Upper or upper/lower abdominal incisions were performed in 219 cases (82.3%) and in sixty-nine patients (26%) more than one surgical procedure was carried
In hospital death rate was higher in the PPC group (12% vs. 0.5%; P=0.001).</t>
  </si>
  <si>
    <r>
      <t xml:space="preserve">Seventy-five patients (28.2%) developed PPC: 44 developed pneumonia, 16 atelectasis, 9 pleural effusion and 6 acute respiratory failure.
Our results show that advanced age, abnormal BMI &lt;21 kg/m2 or </t>
    </r>
    <r>
      <rPr>
        <sz val="10"/>
        <color theme="1"/>
        <rFont val="Calibri"/>
        <family val="2"/>
      </rPr>
      <t>≥</t>
    </r>
    <r>
      <rPr>
        <sz val="10"/>
        <color theme="1"/>
        <rFont val="Calibri"/>
        <family val="2"/>
        <scheme val="minor"/>
      </rPr>
      <t>30 kg/m2), upper or upper/lower incision and multiple procedures are associated with increased risk for PPC in patients undergoing emergency abdominal surgery.
In summary, pulmonary complications are common after emergency abdominal surgery. Advanced age, malnutrition, obesity, upper or upper/lower abdominal incision and
multiple abdominal procedures increase the risk for PPC in this setting.</t>
    </r>
  </si>
  <si>
    <t xml:space="preserve">EGS 158 (59.4)
Trauma 108 (40.6) </t>
  </si>
  <si>
    <t>84 patients excluded (46 patients for acute appendicitis, incarcerated hernia or acute cholecystitis, 24 for in-hospital onset or re-operations, and 14 with insufcient data)</t>
  </si>
  <si>
    <t>Between March 2014 and September 2020, 144 patients (aged 65–95 years) underwent emergency major gastrointestinal surgery at a single institution (Tokyo General Hospital, Nakano-ku).</t>
  </si>
  <si>
    <t>Japan</t>
  </si>
  <si>
    <t>80.1 (NS)</t>
  </si>
  <si>
    <t>&gt;50% of patients excluded (84/144)
83.3% had open procedures</t>
  </si>
  <si>
    <t xml:space="preserve"> Strangulated ileus 24 (40%)
Obstructive colorectal cancer 9 (15%)
Perforation peritonitis (n=25, upper:6 (10%), lower:19 (31.7%)
Others (n=2, superior mesenteric artery embolism and ruptured liver abscess) (3.3%)</t>
  </si>
  <si>
    <t>Cholinesterase (ChE)</t>
  </si>
  <si>
    <t>Overall: 
Prognostic nutritional index (PNI)
Modifed Glasgow prognostic score (mGPS)
Albumin
Haemoglobin
Neutrophil to lymphocyte ratio (NLR)
BMI mean 20.4</t>
  </si>
  <si>
    <t>Within 48 hours before surgery</t>
  </si>
  <si>
    <t>The preoperative serum ChE level was found to be an inde pendent risk factor for elderly patients in emergency surgery.</t>
  </si>
  <si>
    <r>
      <t xml:space="preserve">This fnding suggests that the preoperative serum ChE level may help to classify elderly patients according to their nutritional status and predict the postoperative course.
In relation to post-op complications </t>
    </r>
    <r>
      <rPr>
        <sz val="10"/>
        <color theme="1"/>
        <rFont val="Calibri"/>
        <family val="2"/>
      </rPr>
      <t>≥</t>
    </r>
    <r>
      <rPr>
        <sz val="10"/>
        <color theme="1"/>
        <rFont val="Calibri"/>
        <family val="2"/>
        <scheme val="minor"/>
      </rPr>
      <t>Clavien-Dindo II Yes (n = 33), No (n = 27)
White blood cell (/μL) Yes: 8890 (1270–31,150); No: 9990 (4400–22,310); p value: 0.78
Total lymphocyte count (mm3) Yes: 848.00 (170.18–1901.9); No: 953.97 (450.5–1942.5); p value: 0.12
Platelet (× 104/μL) Yes: 29.2 (13.8–63.6); No: 24.4 (15.3–52.2); p value: 0.63
Hemoglobin (g/dL) Yes: 11.9 (7.7–17.0); No: 13.1 (8.0–16.7); p value: 0.018
Albumin (g/dL) Yes: 3.2 (2.1–4.5); No: 3.8 (2.7–4.6); p value: 0.0036
Cholinesterase (IU/L) Yes: 158 (75–331); No: 248 (146–438); p value: &lt;0.001
NLR Yes: 10.49 (1.52–38.4); No: 8.41 (1.62–26.7); p value: 0.32
CRP (mg/L) Yes: 8.65 (0.01–44.9); No: 1.35 (0.01–33.4); p value: 0.043
PNI Yes: 36.1 (23.0–49.0); No: 41.6 (27.5–53.7); p value: 0.0050
mGPS=2 Yes: 19 (57.6%); No: 10 (37.0%); p value: 0.13</t>
    </r>
  </si>
  <si>
    <t>EGS 60 (100)</t>
  </si>
  <si>
    <t>(aged 65–95 years) underwent emergency major gastrointestinal surgery</t>
  </si>
  <si>
    <t>The aim of the study was to determine the frequency of wound dehiscence/burst abdomen in patients undergoing emergency and elective laparotomies through midline incisions and to identify the risk factors for wound dehiscence.</t>
  </si>
  <si>
    <t>39.7 (13-78)</t>
  </si>
  <si>
    <t>Peritonitis 28 24%
Intestinal obstruction 15 13%
Blunt abdominal trauma 12 10%
GIT malignancies 11 09%
Benign obstructive jaundice 05 04%
Malignant obstructive jaundice 03 2.5%
Benign hepatic pathology 04 03%
Benign GIT pathology 14 12.5%
Miscellaneous 24 20.5%</t>
  </si>
  <si>
    <t>Number of cases of dehiscence
Obesity number of cases 15 dehiscence 2 13%
Malnourishment number of cases 23 dehiscence 3 13%</t>
  </si>
  <si>
    <t>Number of cases of malnutrition
Obesity number of cases 15/117 (12.8)
Malnourishment number of cases 23/117 (19.7)</t>
  </si>
  <si>
    <t>43 (100)</t>
  </si>
  <si>
    <t>All adult male and female patients undergoing laparotomy by midline incision for various indications were included in the study.</t>
  </si>
  <si>
    <t>Obesity (cut offs not stated)</t>
  </si>
  <si>
    <t>EGS 50/117 (42.7)
Trauma 12/117 (10.3)
Elective 55/117 (47.0)
Wound dehiscence rate was observed to be 12 % in emergency (5/62), and 4 % in elective laparotomies (2/55)
62 emergency -12 trauma = 50 pure EGS = 50/117</t>
  </si>
  <si>
    <t>7/117 (6.0%) wound dehiscence
Wound dehiscence rate was observed to be 12 % in emergency (5/62), and 4 % in elective laparotomies (2/55). This difference of wound dehiscence rates between elective and emergency laparotomies is statistically significant (P&lt;0.05).
Distribution of risk factors
Old age (&gt;50 years) number of cases 19 dehiscence 4 20% (4/19)
Haemoglobin &lt;10 mg/dl 41 7 17%
Smoking 44 3 07%
Obesity 15 2 13%
Malnourishment 23 3 13%
Malignancy 14 2 15%
Post-operative ileus 29 4 14%
Chest complications 32 5 17%
Wound infection 29 7 25%
Post-operative vomiting 45 3 06%
The wound infection rate in emergency laparatomies was 33% while it was 13% in elective laparotomies. This observation was statistically significant (P&lt;0.05).</t>
  </si>
  <si>
    <t>1 missing case not accounted for
In our study male to female ratio is 3:1.
To explain high wound dehiscence rate: In our setup the
emergency laparotomies are usually performed for
acute abdomen cases which have been deteriorated
due to course of acute illness, as well as
mismanagement by at least 3 to 4 “intermediate”
persons like Quacks, Hakims, Aamils (for taaveez/
dhaga) and local dispensers etc. Then, patients seek
help from local health centers, who visualizing the
patient’s critical condition and lack of facilities at
that centre refer the patients to tertiary care hospitals
like Pakistan Institute of Medical Sciences.
Poverty is a factor for malnutrition</t>
  </si>
  <si>
    <t>Our objective was to determine how a common bedside frailty assessment, the trauma and emergency surgery (TEGS) frailty index (FI), compares to an EMR-based frailty assessment in predicting geriatric TEGS outcomes.</t>
  </si>
  <si>
    <t>Albumin &lt;3g/dL</t>
  </si>
  <si>
    <r>
      <t xml:space="preserve">Patients admitted to the trauma and emergency general surgery service were included in the study. TEGS patients </t>
    </r>
    <r>
      <rPr>
        <sz val="10"/>
        <color theme="1"/>
        <rFont val="Calibri"/>
        <family val="2"/>
      </rPr>
      <t>≥</t>
    </r>
    <r>
      <rPr>
        <sz val="10"/>
        <color theme="1"/>
        <rFont val="Calibri"/>
        <family val="2"/>
        <scheme val="minor"/>
      </rPr>
      <t>65 years old</t>
    </r>
  </si>
  <si>
    <t>TEGS FI screening tool (albumin was nutrition component)</t>
  </si>
  <si>
    <t>EGS 137/236 (58.1)
Trauma 99/236 (41.9)</t>
  </si>
  <si>
    <t>Hospitals</t>
  </si>
  <si>
    <t>Chicago, Illinois</t>
  </si>
  <si>
    <t>3/236 (1.3%) died before discharge, don't know at 30 days</t>
  </si>
  <si>
    <t>No nutritional data at all
99 (41.9%) had surgery</t>
  </si>
  <si>
    <t>Multidimensional bedside frailty assessment tools were similar to comorbidity-focused, EMR-based frailty assessment tools in identifying geriatric TEGS patients at increased risk for complications and prolonged LOS.</t>
  </si>
  <si>
    <t>To assess the feasibility of conducting acute sarcopenia research in complex populations of hospitalised older adults.</t>
  </si>
  <si>
    <t>Recruitment rates were higher in elective surgery patients compared to emergency surgery or medical patients. Drop-out rates were not afected by age or frailty of participants. Completion rates of ultrasound quadriceps were higher than other procedures.</t>
  </si>
  <si>
    <t>Patients ≥70 years old were recruited to three cohorts: elective colorectal surgery, emergency (abdominal) surgery, medical patients with infections.</t>
  </si>
  <si>
    <t>Pre-specifed exclusion criteria for all cohorts were inability to understand verbal English, inability to mobilise prior to admission, or life expectancy less than 30 days.</t>
  </si>
  <si>
    <t>Mini-Nutritional Assessment (MNA) Full Form</t>
  </si>
  <si>
    <t>Baseline and 13 week follow up
EGS: Emergency surgery patients were recruited from surgical wards preoperatively or post-operatively, with measures taken pre-operatively (if possible), within 48 h post-operatively</t>
  </si>
  <si>
    <t>Mean age, years (range) of all patients</t>
  </si>
  <si>
    <t>79.2 (NS)
75.5 (NS) EGS</t>
  </si>
  <si>
    <t>EGS 0 (0), overall 6 (7.5%) in patient deaths, not 30 days</t>
  </si>
  <si>
    <t>UK</t>
  </si>
  <si>
    <t>Birminham</t>
  </si>
  <si>
    <t>MNA</t>
  </si>
  <si>
    <r>
      <t xml:space="preserve">MNA
Normal </t>
    </r>
    <r>
      <rPr>
        <sz val="10"/>
        <color theme="1"/>
        <rFont val="Calibri"/>
        <family val="2"/>
      </rPr>
      <t>≥</t>
    </r>
    <r>
      <rPr>
        <sz val="8.5"/>
        <color theme="1"/>
        <rFont val="Calibri"/>
        <family val="2"/>
      </rPr>
      <t>24 6 (40)</t>
    </r>
    <r>
      <rPr>
        <sz val="10"/>
        <color theme="1"/>
        <rFont val="Calibri"/>
        <family val="2"/>
        <scheme val="minor"/>
      </rPr>
      <t xml:space="preserve">
At risk 17-23.5 9 (60)
Malnourished &lt;17 0 (0)</t>
    </r>
  </si>
  <si>
    <t>Body Mass Index (kg/m2)—mean SD Overall 26.7 (6.5) EGS 25.0 (5.0) p = 0.472</t>
  </si>
  <si>
    <t>We evaluated pancreatic morphology and function as well as nutritional status and quality of life among patients who experienced severe acute pancreatitis (SAP)</t>
  </si>
  <si>
    <t>SGA</t>
  </si>
  <si>
    <t>SGA
Good nutrition (Group A)
Moderate nutrition (Group B)
Intensified malnutrition (Group C)</t>
  </si>
  <si>
    <t>SGA
Good nutrition (Group A)
Moderate nutrition (Group B)
Intensified malnutrition (Group C)
Malnutrition based on BMI &lt;20 kg/m2
Malnutrition (albumin &lt;3.5 g/dl) 
Severe malnutrition (TNL&lt;800)
Moderate malnutrition (TNL of 800-1199)
Slight malnutrition (TNL 1200-1499)</t>
  </si>
  <si>
    <t>EGS 150 (100)</t>
  </si>
  <si>
    <t>N/A one year follow up study</t>
  </si>
  <si>
    <t>Kielce</t>
  </si>
  <si>
    <t>A moderate course of AP and a diagnosis of chronic pancreatitis before the disease.</t>
  </si>
  <si>
    <t>One year following the last episode of SAP, invitations were mailed to all patients who were diagnosed with severe AP. Patients with a history of mild AP (MAP) constituted the control group. Invitations were also mailed to patients who were diagnosed with MAP (without a severe course of AP according to their medical history).</t>
  </si>
  <si>
    <t>Pancreatitis</t>
  </si>
  <si>
    <t>54.4 (NS)</t>
  </si>
  <si>
    <t>Look at table 4 in paper
Anthropometric parameters
Albumin levels in blood serum
Total number of lymphocytes
BMI
Anthropometric examinations (measurements of body weight, height, arms, waist, hip circumference, and the measurement of skinfold thickness) were used to calcu-
late the body mass index (BMI) and arm muscle circumference (AMC).
The protein–calorie nutritional status was determined by measuring the serum albumin levels. To determine the weakening of resistance that accompanies malnutrition,
the total number of lymphocytes (TNL) was determined by using the following formula:
TNL = (% of lymphocytes x number of lymphocytes)/100
A relatively small group was classified as being at risk for malnutrition based on BMI &lt;20 kg/m2. In this group, 7.1% of patients experienced SAP and 4% experienced MAP.
Malnutrition (albumin &lt;3.5 g/dl) was observed in 10.1% of patients after SAP and 3.9% after MAP
Considerable impairment of resistance state and severe malnutrition (TNL&lt;800) were noted in 4.1% patients after SAP and 0 patients after MAP. Moderate malnutrition (TNL of 800-1199) was observed in 4.1% of patients after SAP and 3.9% patients after MAP. Slight alnutrition (TNL 1200-1499) was observed in 18.2% of patients after SAP and 23.5% after MAP.
AMC values less than the adopted values (90% of the normal values: men 22.8 cm, women 20.9 cm) were observed in 14.1% patients after SAP and 19.6% patients after MAP.</t>
  </si>
  <si>
    <t>One year follow up</t>
  </si>
  <si>
    <t>Small proportion of patients had a cholecystectomy despite gallstone pancreatitis
Some numbers in text do not correlate with numbers in table 4.</t>
  </si>
  <si>
    <t>One year after severe AP, patients exhibited changes in pancreatic morphology and disorders in carbohydrate metabolism. Exocrine insufficiency occurred with equal
frequency among patients with severe or mild AP. Patients with recurrent AP are particularly prone to exocrine function disorders and may develop severe AP.
Although we observed no group differences regarding the majority of quality of life, it seems important to identify the causes of the more negative mental health status after SAP.
One year after SAP, patients exhibited changes in pancreatic morphology and carbohydrate metabolism disorders, and exocrine insufficiency occurred with a similar frequency. The majority of quality of life domains did not differ between patient groups.
Patients with SAP described their mental health in more negative terms than patients with MAP (p&lt;0.05).</t>
  </si>
  <si>
    <t>76.9 (65-100)</t>
  </si>
  <si>
    <t>EGS 184 (100(</t>
  </si>
  <si>
    <t>The literature on geriatric assessment in emergency admitted patients is scarce, particularly
there are no studies regarding the efficacy of frailty screening tests among patients qualified for
emergency abdominal surgery.
The aim of this study was to compare the diagnostic accuracy of six screening instruments in this group of patients.
Outcome measure was sensitivity, specificity, positive and negative predictive values of these tests in prediciting 30-day postoperative outcome.
the aim of this
prospective study was to compare the diagnostic accuracy of
the above-mentioned screening methods in predicting frailty and
postoperative morbidity and mortality.</t>
  </si>
  <si>
    <t>184 consecutive patients 65 years of age or older, needing emergency abdominal surgery at the tertiary referral hospital,</t>
  </si>
  <si>
    <t>Cholecystitis 50 (27%)
 Colorectal cancer 40 (21%)
 Ileus (adhesions, incarcerated hernia, etc.) 37 (20%)
 Appendicitis 23 (13%)
 Ulcer perforation 16 (9%)
 Diverticulitis 11 (6%)
 Other 7 (5%)
Cancer patients n [%] 43 (23%)</t>
  </si>
  <si>
    <t>The G8 was also designed specifically for geriatric oncology patients (Slaets, 2006).</t>
  </si>
  <si>
    <t>N/A - score was used to assess frailty but it has a nutrition component to it</t>
  </si>
  <si>
    <t>G8</t>
  </si>
  <si>
    <t>G8 (frailty really)</t>
  </si>
  <si>
    <t>Albumin used but not as a malnutrition measure</t>
  </si>
  <si>
    <t>In our present study population, only 4 patients (11.4%) with fatal outcome were in good nutrition, based on the MNA, at the moment of hospital admission.</t>
  </si>
  <si>
    <t>Patients that were unable to give informed consent, those that needed immediate operation, with incarcerated hernia with no need for laparotomy and operated &gt;24 h after
admission were excluded.
excluding incarcerated inguinal/femoral hernias that did not require laparotomy, acute pancreatitis, acute patients with abdominal wall infections or other emergency patients managed endoscopically.</t>
  </si>
  <si>
    <t>it is possible to perform safely and efficiently screening test for frailty in older patients qualified for emergency abdominal surgery.
The VES-13 was the best screening instrument; it had the highest sensitivity and negative predictive value both for the postoperative mortality and morbidity.
Univariate analysis: G8 (frail vs. non-frail) all complications OR 2.2 (95% CI1.1–4.6) Mortality 3.2 (95% CI 1.1–9.6)
Multivariate analysis (adjusted by age, severity of the operation, length of surgery and serum albumin level). (G8 (frail vs. non-frail) all complications OR 1.5 (95% CI NS) Mortality OR 1.8 (95% CI 1.03–3.1)</t>
  </si>
  <si>
    <t>Inclusion and exclusion criteria were identical to the UK NELA.16
Patients undergoing gastrointestinal surgery performed either during acute admission or for reoperation following complications after an elective surgery were included.</t>
  </si>
  <si>
    <t>Obstetric/gynecological, cholecystectomies, appendectomies, aortic/iliac, and trauma procedures were excluded, in accordance with the NELA criteria in the United Kingdom.</t>
  </si>
  <si>
    <t>Middlemore Hospital (Counties Manukau Health, Auckland, New Zealand).</t>
  </si>
  <si>
    <t>Brisbane</t>
  </si>
  <si>
    <t>The present study was a sub-study of the Collaborative for
Hospitalised Elders, Reducing the Impact of Stays in Hospi-
tal (CHERISH) study.24 Consecutive eligible patients
≥65 years were prospectively recruited
Eligibility cri-
teria included a length of stay ≥72 hours, not critically ill or
palliated, and informed consent could be obtained.</t>
  </si>
  <si>
    <t>Patients
unable to complete the test due to inability to comprehend
or follow instructions (e.g. severe cognitive impairment, limited English), or condition resulting in reduced hand
function were excluded (e.g. rheumatoid arthritis or carpal
tunnel syndrome).</t>
  </si>
  <si>
    <t>Given that there were no exclusion criteria
for this study,
The paediatric population (age \18) was not
included in this analysis as they would have been managed
by a paediatric division.</t>
  </si>
  <si>
    <t>Owing to the variety of conditions
for which a laparotomy may need to be performed, it was
not possible to standardise specific criteria for surgery.
all consecutive cases have been included in
this analysis.
Ultimately, the decision to undertake surgery was made at
the discretion of the consultant surgeon, and so was the
surgical procedure performed.</t>
  </si>
  <si>
    <t>National University Hospital, Singapore</t>
  </si>
  <si>
    <t>Turin</t>
  </si>
  <si>
    <t>All consecutive patients with recurrent ovarian cancer who
experienced bowel obstruction between October 2008 and
January 2014 at the Academic Department of Gynecological
Oncology of Mauriziano Hospital of Turin (Italy) were iden-
tified through the discharging program of the Division.</t>
  </si>
  <si>
    <t>We
excluded patients with MBO for other gynecological malig-
nancies, non-epithelial or borderline ovarian cancer, patients
with bowel obstruction for benign causes, patients with a his-
tory of previous or concurrent malignancy,and patients with
concomitant recto-vaginal fistula.</t>
  </si>
  <si>
    <t>patients admitted to our EGS service di-
rectly from the emergency department who underwent gas-
trointestinal resection with intestinal anastomoses or inpatients referred to or admitted to our EGS service via consult who
underwent gastrointestinal resection and anastomosis. Ag-
gregate patient data were used to further divide these patients
into subgroups based on immediate versus delayed recon-
struction.</t>
  </si>
  <si>
    <t>Patients were excluded from the study group if
they were a trauma patient, underwent primary enterotomy/
perforation repair, or had colostomy creation without creation
of anastomosis.</t>
  </si>
  <si>
    <t>NS 3.9% in hospital mortality</t>
  </si>
  <si>
    <t>Bahir Dar City Public Hospitals in Amhara Region, Ethiopia</t>
  </si>
  <si>
    <t>(e study population was adult patients (≥18 years) who
underwent abdominal surgery at the surgical ward of Bahir
Dar City Public hospitals. (ree hundred ten adult abdominal surgical operation
patients were selected by using a systematic sampling
technique. (e final sample size was proportionally allocated
to the selected hospitals based on their last four-month
abdominal surgical operation reports. (e first case was
selected by lottery method and then every three cases were
included for both well-nourished and malnourished
patients.</t>
  </si>
  <si>
    <t>PICU of Hospital Garcia de Orta, Almada, Portugal,</t>
  </si>
  <si>
    <t>The admission criteria in PICU were
the surgical complexity level 4 and 5 according to L. R. Pasternak classification (meaning highly invasive procedure,
duration of surgery and intraoperative complications with
usual postoperative PICU stay with invasive monitoring)
and severity criteria (Table 1) of the patient [22].</t>
  </si>
  <si>
    <t>Perioperative risk factors'…before surgery</t>
  </si>
  <si>
    <t xml:space="preserve">Barcelona </t>
  </si>
  <si>
    <t>All patients over 65 years old diagnosed with urgent
abdominal pathology in our hospital and requiring
immediate or urgent surgical treatment between Jan-
uary 2017 and June 2018 were included in the study.</t>
  </si>
  <si>
    <t>Patients from other hospitals and social-health cen-
ters, patients who were candidates for transplants,
patients hospitalized in other services of our hospital
(including those admitted to the ICU [Intensive Care
Unit]) and those requesting referral to our service,
those undergoing surgery at other hospitals and ad-
mitted to ours due to postoperative complications, pa-
tients undergoing previous elective surgery, patients
in whom it was not feasible to perform the predictive
tests, and patients who died during the brief period
of initial preoperative stabilization were all excluded
from the study.</t>
  </si>
  <si>
    <t>Preoperative</t>
  </si>
  <si>
    <t>To assess frailty in a holistic context as a prognostic factor for the outcomes of a group of geriatric patients undergoing emergency abdominal surgery, identifying the predictors that could be included in a global assessment score of preoperative frailty
The objective of this study was the predictive eval-
uation of a broader concept of frailty, including cog-
nitive, functional, and social aspects of this decline in
the multisystemic reduction of elderly patients as well
as the physical aspects.</t>
  </si>
  <si>
    <t>In the period studied, 286 patients aged
65 years or older required an emergency procedure.
Physical/phenotypic predictors are consequently re-
lated to outcomes of morbidity and mortality and the
use of resources, while predictors of mortality and
socioeconomic factors predominate in functional and
cognitive outcomes. Individually, Mini Nutritional
Assessment (short form), sarcopenia, Pfeiffer, Barthel,
and Duke tests best predict outcomes after emergency
surgery.
In conclusion, frailty is a predictive factor that
should be used routinely in emergency geriatric
surgery, in a holistic context that includes physical,
cognitive, functional, and social variables, since no
predictor is able to predict all the selected variables
alone. The level of frailty of an elderly person provides
valuable information for risk/benefit decision-making
concerning the patient in situations in which there is
little time to act. Although the scores currently used to
assess preoperative frailty are mainly based on phys-
ical/phenotypic variables, the design of scores based
on a broader concept of frailty will enable a more
consistent predictive evaluation. Social frailty may
have an important predictive value for postsurgical
hospital outcomes and all specialities, and should be
studied in more depth in the future.</t>
  </si>
  <si>
    <t>Postoperative mortality is associated with MNA SF
with a risk of malnutrition (OR 1.89, p 0.032), MNA
SF of malnutrition (OR 1.57, p 0.14), low albumin (OR
2.94, p 0.038), low SMM (OR 2.78, p 0.022), and severe
functional deficit (Barthel; OR 2.14, p 0.047). It is the
most predicted event.
Mortality at 3 months after hospital discharge is as-
sociated with low SMM (OR 1.78, p 0.035),</t>
  </si>
  <si>
    <t>NS Hospital mortality 17.8%</t>
  </si>
  <si>
    <t>Mortality at 3 months 27.2%</t>
  </si>
  <si>
    <t>To ensure data accuracy
and consistency, all patients with missing albumin data or whose
levels were below 0.1 g/dL were excluded.</t>
  </si>
  <si>
    <t>EGS enrolled in the NSQIP database All patients who underwent an emergent flagged gastrointes-
tinal surgery (small bowel, colon, and rectal procedure) were
extracted from the NSQIP database between years 2011e2016.</t>
  </si>
  <si>
    <t>Don't know if this is 30 day mortality. NSIP database provides outcomes at 30 days so assume this is?
The ACS-NSQIP database does not collect data about perioperative nutritional therapy (enteral and parenteral) which clearly impacts postoperative outcomes.</t>
  </si>
  <si>
    <t>Boston</t>
  </si>
  <si>
    <t>Mortality in-hospital and at 90 days was 10.1% and 17.9%, respectively. Patients with nonspecific malnutrition had a
1.5-fold increased odds of 90-day mortality (adjusted odds ratio [OR], 1.51; 95% confidence interval [CI], 1.09–5.04; P = .009) and
patients with protein-energy malnutrition had a 3.1-fold increased odds of 90-day mortality (adjusted OR, 3.06; 95% CI, 1.89–
4.92; P &lt; .001) compared with patients without malnutrition. Conclusion: In critically ill patients who undergo EGS, malnutrition
at ICU admission is predictive of adverse outcomes. In survivors of hospitalization, malnutrition at ICU admission is associated
with increases in readmission and mortality.</t>
  </si>
  <si>
    <t>two public hospitals (one on the Hong Kong Island
and the other on the Kowloon Peninsula)</t>
  </si>
  <si>
    <t>We included patients aged 18 years who were admitted
to the ICU and had an EGS procedure performed within
48 hours of admission. EGS procedures included 1 of 44
common International Classification of Diseases, Ninth
Revision (ICD-9) procedure codes previously described.19</t>
  </si>
  <si>
    <t>Patients without a structured objective assessment by
a registered dietitian (RD) at ICU admission were
excluded.
We
excluded readmissions with diagnosis related group (DRG)
codes that are commonly associated with planned readmis-
sions in addition to DRGs for transplantation, procedures
related to pregnancy, and psychiatric issues.33,35</t>
  </si>
  <si>
    <t>After exclusion of duplicates and
matching with the SOMIP data,</t>
  </si>
  <si>
    <t>Chinese adult surgical patients undergoing elective and emer-
gency operations on the luminal gastrointestinal tract (i.e. esoph-
agus, stomach, duodenum, small bowel, large bowel and anus) of
major and ultra-major operative magnitudes in the surgical de-
partments of two public hospitals (one on the Hong Kong Island
and the other on the Kowloon Peninsula) from July 2011 to June
2012 were recruited after informed verbal consent.</t>
  </si>
  <si>
    <t>The 2007 to 2016 American College of Surgeons National
Surgical Quality Improvement Program (ACS-NSQIP) database
was used to identify all elderly patients who underwent ES. For
the purpose of this study, “elderly” was defined as 65 years or
older. Emergency surgery was defined as “a case which is per-
formed as soon as possible and no later than 12 hours after the
patient has been admitted to the hospital or after the onset of re-
lated preoperative symptomatology.”</t>
  </si>
  <si>
    <t>Patients with missing
height, weight, or preoperative albumin data were excluded.</t>
  </si>
  <si>
    <t>As malnutrition worsened from mild to very severe, the risk of mortality, morbidity, and the hospital length of stay progressively increased (all p &lt; 0.05)
Malnutrition was strongly associated with higher mortality in each of the six common ES procedures (but not significant): cholecystectomy, appendicectomy, PUD, adhesiolysis, partial colectomy, laparotomy
30-d Mortality normal &gt;98 1,379 (5.0) malnutrition status mild 1,404 (9.3) moderate 2,873 (15.5) severe 3,064 (24.1) very severe 3,340 (38.1)</t>
  </si>
  <si>
    <t>Cracow</t>
  </si>
  <si>
    <t>The
study included a group of patients who under-
went laparotomy during this period, compli-
cated by postoperative wound dehiscence.
For each person in a study group, 3-4 control
group patients were selected to undergo lapa-
rotomy at a similar time (time interval of 1 day
to 1 month). The selection criteria included
conformity of age (±2-3 years), gender, under-
lying disease and the type of surgery per-
formed.</t>
  </si>
  <si>
    <t>25 'post-op period', not 30 day</t>
  </si>
  <si>
    <t>Allama Iqbal Medical College, Lahore</t>
  </si>
  <si>
    <t>Malnourished and properly
nourished patients presenting with acute appendicitis, obstructive hernia, peritonitis of less than 2 days
duration and blunt or penetrating soft tissue injuries,
both genders, age 15-60 years, patients requiring
surgical procedure within 12 hours of their admission,
patient with ASA-1 and ASA-II are included.</t>
  </si>
  <si>
    <t>Sick
patients with ASA beyond II, Patients with Diabetes
Mellitus, Chronic debilitation disease (Chronic
hepatitis B and C) and those who are immuno-
compromised were excluded from the study.
Both
groups underwent appendicectomy for acute
appendicitis, inguinal herniotomy for obstructive
hernia, laparotomy for peritonitis of less than 2 days
duration and blunt or penetrating soft tissue injuries.</t>
  </si>
  <si>
    <t>Oulu University Hospital</t>
  </si>
  <si>
    <t>Over 75 with a diagnosis of cholecystitisis</t>
  </si>
  <si>
    <t>7 Don't know if 30-day</t>
  </si>
  <si>
    <t>Malnutrition is an independent factor that contributes to mortality (p=0.0001)</t>
  </si>
  <si>
    <t>Similar conservative management between the two periods (period 1 37%, period 2 30%) but operation rate was significantly higher in period 1 (60% 55/92) than period 2 (25%, 31/96) p=0.0001. The active policy including ERCP and percuutaneous cholecystostomy decreased the need for operations during period 2. All were open in period 1, whereas 10 were laparoscopic in period 2. There were fewer emergencies cholecystectomies in period 2 (36% period 1 vs 19% period 2, p=0.005).
Morbidity similar between the two periods, (44% period 1, 48% period 2) as was mortality (8% period 1, 6% period 2). There were more readmissions in period 2 than period 1.</t>
  </si>
  <si>
    <t>Only true cases with perforated diverticulitis were reviewed,
and the patients with other complications of diverticular disease
were excluded from the study. Acute perforated diverticulitis here
means ‘free perforation or clinically confi rmed abscess formation’.</t>
  </si>
  <si>
    <t>8 post-operative</t>
  </si>
  <si>
    <t xml:space="preserve">Malnutrition is a significant risk factor for mortality in patients aged over 70 years (0.014), but not quite in under 70 years (0.052).
The patients who had experienced malnutrition preoperatively (p = 0.009) stayed longer in hospital.
In total, 16/172 patients were malnourished </t>
  </si>
  <si>
    <t>Rajarajeshwari Medical College, Bangalore, Karnataka</t>
  </si>
  <si>
    <t>University of Alberta Hospital</t>
  </si>
  <si>
    <t>Rural Medical College in Central India</t>
  </si>
  <si>
    <t>Yaounde Central Hospital</t>
  </si>
  <si>
    <t>New Delhi</t>
  </si>
  <si>
    <t>One in Metz and the other in Nancy</t>
  </si>
  <si>
    <t>Navarra</t>
  </si>
  <si>
    <t>Two tertiary care hospitals in Alberta, Canada.</t>
  </si>
  <si>
    <t>There is 6 month mortality data</t>
  </si>
  <si>
    <t>Clementino Moura Hospital</t>
  </si>
  <si>
    <t>Tokyo General Hospital, Nakano-ku</t>
  </si>
  <si>
    <t>6.7 post-op</t>
  </si>
  <si>
    <t>Department of General Surgery, Pakistan Institute of Medical Sciences, Islamabad,</t>
  </si>
  <si>
    <t>A medium risk of malnutrition was observed in 16.2% of patients after AP vs. 2% of patients after MAP (p=0.01).
None of the patients with SAP were classified as having
a high risk for malnutrition (Category C) according to
the SGA vs. one patient after MAP. Sixteen patients after
SAP (16.2%) were classified as having a medium risk
for malnutrition (Category B) vs. 1 after MAP (2%)
(p=0.01). A relatively small group was classified as being
at risk for malnutrition based on BMI &lt;20 kg/m2. In
this group, 7.1% of patients experienced SAP and 4%
experienced MAP. AMC values less than the adopted val-
ues (90% of the normal values: men 22.8 cm, women
20.9 cm) were observed in 14.1% patients after SAP
and 19.6% patients after MAP. Malnutrition (albumin
&lt;3.5 g/dl) was observed in 10.1% of patients after SAP
and 3.9% after MAP (Table IV).
Considerable impairment of resistance state and severe
malnutrition (TNL&lt;800) were noted in 4.1% patients
after SAP and 0 patients after MAP. Moderate malnu-
trition (TNL of 800-1199) was observed in 4.1% of
patients after SAP and 3.9% patients after MAP. Slight
malnutrition (TNL 1200-1499) was observed in 18.2%
of patients after SAP and 23.5% after MAP.
Among patients with PEI, a significant relationship was
confirmed between low values of TNL (p=0.05) and
SGA (p=0.05). No significant correlations were observed
between low albumin values and anthropometric indica-
tors, such as AMC and BMI, or exocrine pancreatic
insufficiency based on the concentration of elastase 1.
Additionally,
in the present study, BMI and AMC were not sensitive
markers for nutritional status. TNL&lt;800 and albumin
&lt;3.5 g/dl might be useful for diagnosing patients who
are at risk for an impaired state of resistance and severe
malnutrition.</t>
  </si>
  <si>
    <t xml:space="preserve">SGA
Good nutrition (Group A) Overall; SAP; MAP
Moderate nutrition (Group B) Overall; SAP; MAP 
Intensified malnutrition (Group C) Overall; SAP ; MAP
Use the results in the table not from the text
</t>
  </si>
  <si>
    <t>Acedo, 2020</t>
  </si>
  <si>
    <t>Chua, 2020</t>
  </si>
  <si>
    <t>Haines, 2020</t>
  </si>
  <si>
    <t>Ho, 2014</t>
  </si>
  <si>
    <t>Mambou Tebou, 2017</t>
  </si>
  <si>
    <t>&gt;50</t>
  </si>
  <si>
    <t>&lt;50</t>
  </si>
  <si>
    <t>EGS 19.8
24 elective surgery
16 emergency surgery
41 medical
Recruitment rates were higher in elective (75%, 24/32) compared to emergency surgery (37.2%, 16/43), and medical participants (45.1%, 41/91; p=0.003).</t>
  </si>
  <si>
    <t>Studies with EGS (0-49%, 50-99%, 100%)</t>
  </si>
  <si>
    <t>50-99</t>
  </si>
  <si>
    <t>0-49</t>
  </si>
  <si>
    <t>Africa</t>
  </si>
  <si>
    <t>Australasia</t>
  </si>
  <si>
    <t>Europe</t>
  </si>
  <si>
    <t>North America</t>
  </si>
  <si>
    <t>South America</t>
  </si>
  <si>
    <t>Setting (Africa, Asia, Australasia, Europe, North America, South America, Cross-continental)</t>
  </si>
  <si>
    <t>Asia</t>
  </si>
  <si>
    <t>Winston-Salem, North Carolina</t>
  </si>
  <si>
    <t>233 anastomoses</t>
  </si>
  <si>
    <t>&lt;100</t>
  </si>
  <si>
    <t>200-999</t>
  </si>
  <si>
    <r>
      <t xml:space="preserve">Total patients (≤100, 100-199, 200-999, </t>
    </r>
    <r>
      <rPr>
        <b/>
        <sz val="10"/>
        <color rgb="FFFFFFFF"/>
        <rFont val="Calibri"/>
        <family val="2"/>
      </rPr>
      <t>≥</t>
    </r>
    <r>
      <rPr>
        <b/>
        <sz val="7"/>
        <color rgb="FFFFFFFF"/>
        <rFont val="Calibri"/>
        <family val="2"/>
      </rPr>
      <t>1000</t>
    </r>
    <r>
      <rPr>
        <b/>
        <sz val="10"/>
        <color rgb="FFFFFFFF"/>
        <rFont val="Calibri"/>
        <family val="2"/>
        <scheme val="minor"/>
      </rPr>
      <t>)</t>
    </r>
  </si>
  <si>
    <t>100-199</t>
  </si>
  <si>
    <t>≥1000</t>
  </si>
  <si>
    <r>
      <t xml:space="preserve">Total EGS patients (&lt;100, 100-199, 200-999, </t>
    </r>
    <r>
      <rPr>
        <b/>
        <sz val="10"/>
        <color rgb="FFFFFFFF"/>
        <rFont val="Calibri"/>
        <family val="2"/>
      </rPr>
      <t>≥</t>
    </r>
    <r>
      <rPr>
        <b/>
        <sz val="7"/>
        <color rgb="FFFFFFFF"/>
        <rFont val="Calibri"/>
        <family val="2"/>
      </rPr>
      <t>1000</t>
    </r>
    <r>
      <rPr>
        <b/>
        <sz val="10"/>
        <color rgb="FFFFFFFF"/>
        <rFont val="Calibri"/>
        <family val="2"/>
        <scheme val="minor"/>
      </rPr>
      <t>)</t>
    </r>
  </si>
  <si>
    <r>
      <t xml:space="preserve">Mean pt age (years, &lt;65, </t>
    </r>
    <r>
      <rPr>
        <b/>
        <sz val="10"/>
        <color rgb="FFFFFFFF"/>
        <rFont val="Calibri"/>
        <family val="2"/>
      </rPr>
      <t>≥</t>
    </r>
    <r>
      <rPr>
        <b/>
        <sz val="7"/>
        <color rgb="FFFFFFFF"/>
        <rFont val="Calibri"/>
        <family val="2"/>
      </rPr>
      <t>65)</t>
    </r>
  </si>
  <si>
    <t>&lt;65</t>
  </si>
  <si>
    <t>≥65</t>
  </si>
  <si>
    <t>Investigation of malnutrition as study aim (not risk factors for x problem)</t>
  </si>
  <si>
    <t>Feaibility study 
Gender—Females Overall 31 (38.8%), EGS 5 (33.3%)
Mostly White British
The percentage of patients who were approached to participate who were recruited was highest in the elective surgery cohort (75%, 24/32) and lowest in the emergency surgery cohort (37.2%, 16/43; p=0.003).
In the emergency surgery cohort, the majority of participants (81.3%, 13/16) were recruited post-operatively.
Cut offs not stated but assume standard cut offs for MNA</t>
  </si>
  <si>
    <t>Pre-op</t>
  </si>
  <si>
    <t>Post-op</t>
  </si>
  <si>
    <t>Timing of nutritional tool (on admission, pre-op, post-op, pre- and post-op, NS)</t>
  </si>
  <si>
    <t>Pre- and post-op</t>
  </si>
  <si>
    <t>Canadian Nutrition Screening Tool (CNST)</t>
  </si>
  <si>
    <t>CNST</t>
  </si>
  <si>
    <t>6-month weight loss (reported by patients) and a recent reduction in appetite</t>
  </si>
  <si>
    <t>Mid Upper Arm Circumference, Skin Fold Thickness and with BMI - no criteria given - &lt;18.5 is low but do they mean malnourished??</t>
  </si>
  <si>
    <t>Because of emergencies conditions, complete data on nutritional status was available only for 23 patients in preoperative setting.
NS
If assuming appendicitis, evisceration, haemoperitoneum due to splenic rupture, intestinal occlusion and peritonitis are EGS, then 57 (67.1%) EGS
Is assuming rest are elective, then 28 (32.9%) are elective</t>
  </si>
  <si>
    <t>According to BMI measurement, 155 (50.0%) preoperative patients were malnourished (48.4% underweight and 1.6% overweight).
According to serum albumin level measurement, 171 (55.2%) preoperative patients were well-nourished.</t>
  </si>
  <si>
    <t>Malnourished: BMI (&lt;18.5 or &gt;24.9) 
Well nourished: BMI &gt;18.5-24.9
and albumin</t>
  </si>
  <si>
    <t>EGS/ Total patients, % (n)</t>
  </si>
  <si>
    <t>94.6 (717/758)</t>
  </si>
  <si>
    <t>58.7 (44/75)</t>
  </si>
  <si>
    <t>100.0 (170/170)</t>
  </si>
  <si>
    <t>55.0 (22/40)</t>
  </si>
  <si>
    <t>100.0 (231/231)</t>
  </si>
  <si>
    <t>51.3 (159/310)</t>
  </si>
  <si>
    <t>60.0 (36/60)</t>
  </si>
  <si>
    <t>100.0 (286/286)</t>
  </si>
  <si>
    <t>100.0 (31029/31029)</t>
  </si>
  <si>
    <t>100.0 (1361/1361)</t>
  </si>
  <si>
    <t>40.3 (380/943)</t>
  </si>
  <si>
    <t>100.0 (82725/82725)</t>
  </si>
  <si>
    <t>80.4 (45/56)</t>
  </si>
  <si>
    <t>100.0 (184/184)</t>
  </si>
  <si>
    <t>100.0 (200/200)</t>
  </si>
  <si>
    <t>100.0 (218/218)</t>
  </si>
  <si>
    <t>100.0 (172/172)</t>
  </si>
  <si>
    <t>100.0 (150/150)</t>
  </si>
  <si>
    <t>100.0 (30/30)</t>
  </si>
  <si>
    <t>100.0 (111/111)</t>
  </si>
  <si>
    <t>68.7 (68/99)</t>
  </si>
  <si>
    <t>67.1 (57/85)</t>
  </si>
  <si>
    <t>100.0 (101/101)</t>
  </si>
  <si>
    <t>100.0 (180/180)</t>
  </si>
  <si>
    <t>100.0 (446/446)</t>
  </si>
  <si>
    <t>100.0 (684/684)</t>
  </si>
  <si>
    <t>100.0 (266/266)</t>
  </si>
  <si>
    <t>100.0 (60/60)</t>
  </si>
  <si>
    <t>36.8 (43/117)</t>
  </si>
  <si>
    <t>58.1 (137/236)</t>
  </si>
  <si>
    <t>19.8 (16/81)</t>
  </si>
  <si>
    <t>% EGS patients</t>
  </si>
  <si>
    <t>12/81 (14.8)</t>
  </si>
  <si>
    <t>Our project aims to assess the post-operative outcomes of patients meeting a modified
GLIM-defined (mGLIM) malnutrition criteria undergoing emergent gastrointestinal surgery (EGS) in the
NSQIP database.
Our primary outcomes were: mortality, LOS and post-operative complications.</t>
  </si>
  <si>
    <t>The prevalence of malnutrition, defined as GNRI score of
98 or less, was 66.74% (55,214 patients): 18.33% with mild
malnutrition, 22.46% with moderate malnutrition, 15.35% with
severe malnutrition, and 10.60% with very severe malnutrition.
The prevalence of hypoalbuminemia (serum albumin, &lt;3.8 g/dL)
was 65.59% (54,259 patients): 15.65% with mild hypoalbumin-
emia, 19.48% with moderate hypoalbuminemia, 15.01% with
severe hypoalbuminemia, and 15.44% with very severe hypoal-
buminemia. A total of 4,091 (4.9%) patients were identified as
underweight (BMI &lt; 18.5 kg/m2
).
30-day mortality: GNRI normal 1,379 (5.0), mild 1,404 (9.3), moderate 2,873 (15.5), severe 3,064 (24.1), very severe 3,340 (38.1)</t>
  </si>
  <si>
    <t>Cachexia, low performance status, and poor nutritional status were significant predictors of worse survival after MBO, independently by the treatment</t>
  </si>
  <si>
    <t>11.1% anastomotic failure rate, significantly more so in the stapled (15%) anastomosis group versus the hand sewn group (6.1%)</t>
  </si>
  <si>
    <t>80.1 (65-92)</t>
  </si>
  <si>
    <t>Haines, 2021</t>
  </si>
  <si>
    <t>Ho, 2015</t>
  </si>
  <si>
    <t>Relaparotomy the Surgeons Nightmare.</t>
  </si>
  <si>
    <t>Krishna, 2019</t>
  </si>
  <si>
    <t>SGA, BMI, albumin, TNL, AMC</t>
  </si>
  <si>
    <t xml:space="preserve">None </t>
  </si>
  <si>
    <t>Albumin, BMI
Geriatric Nutritional Risk Index (GNRI) (1.489  albumin [g/L]) + (41.7  [weight/ideal weight])
very severe (GNRI &lt; 73)
severe (GNRI, 73–82)
moderate (GNRI, 82–92) 
mild (GNRI, 92–98)
normal (GNRI, &gt;98)</t>
  </si>
  <si>
    <t>Not clear</t>
  </si>
  <si>
    <t>Albumin used as a marker</t>
  </si>
  <si>
    <t>n</t>
  </si>
  <si>
    <t>mGPS</t>
  </si>
  <si>
    <t>BMI used as a marker</t>
  </si>
  <si>
    <t>Combination</t>
  </si>
  <si>
    <t>Assessment tool</t>
  </si>
  <si>
    <t>Screening tool</t>
  </si>
  <si>
    <t>Which one?</t>
  </si>
  <si>
    <t>Screening tool followed by assessment</t>
  </si>
  <si>
    <t>Y</t>
  </si>
  <si>
    <t>N</t>
  </si>
  <si>
    <t>Single marker</t>
  </si>
  <si>
    <t>Y*</t>
  </si>
  <si>
    <t xml:space="preserve">MNA - </t>
  </si>
  <si>
    <t>Cholinesterase</t>
  </si>
  <si>
    <t>TEGS FI</t>
  </si>
  <si>
    <t>BMI used but not clear this constituted malnutrition</t>
  </si>
  <si>
    <t>An accurate assessment of preoperative malnutrition in the elderly is critically important to predicting postoperative
complications. The aim of this study is to evaluate the predictive value of the preoperative serum cholinesterase levels
as a risk factor for postoperative complications in the elderly who have undergone emergency surgery.</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</si>
</sst>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0"/>
      <color rgb="FFFFFFFF"/>
      <name val="Calibri"/>
      <family val="2"/>
      <scheme val="minor"/>
    </font>
    <font>
      <sz val="10"/>
      <color theme="1"/>
      <name val="Calibri"/>
      <family val="2"/>
      <scheme val="minor"/>
    </font>
    <font>
      <sz val="10"/>
      <color theme="1"/>
      <name val="Calibri"/>
      <family val="2"/>
    </font>
    <font>
      <b/>
      <sz val="10"/>
      <color theme="1"/>
      <name val="Calibri"/>
      <family val="2"/>
      <scheme val="minor"/>
    </font>
    <font>
      <sz val="8.5"/>
      <color theme="1"/>
      <name val="Calibri"/>
      <family val="2"/>
    </font>
    <font>
      <b/>
      <sz val="10"/>
      <color rgb="FFFFFFFF"/>
      <name val="Calibri"/>
      <family val="2"/>
    </font>
    <font>
      <b/>
      <sz val="7"/>
      <color rgb="FFFFFFFF"/>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6"/>
  <sheetViews>
    <sheetView tabSelected="1" zoomScale="70" zoomScaleNormal="70" workbookViewId="0">
      <pane xSplit="1" topLeftCell="B1" activePane="topRight" state="frozen"/>
      <selection pane="topRight"/>
    </sheetView>
  </sheetViews>
  <sheetFormatPr defaultColWidth="11" defaultRowHeight="15" x14ac:dyDescent="0.25"/>
  <cols>
    <col min="1" max="1" width="17.140625" customWidth="1"/>
    <col min="3" max="3" width="6.140625" customWidth="1"/>
    <col min="4" max="4" width="4.5703125" customWidth="1"/>
    <col min="5" max="5" width="6.28515625" customWidth="1"/>
    <col min="6" max="6" width="8.140625" customWidth="1"/>
    <col min="7" max="7" width="13.7109375" customWidth="1"/>
    <col min="8" max="8" width="14.42578125" customWidth="1"/>
    <col min="9" max="9" width="21.42578125" customWidth="1"/>
    <col min="10" max="10" width="28.7109375" customWidth="1"/>
    <col min="11" max="12" width="12.85546875" customWidth="1"/>
    <col min="13" max="13" width="14.7109375" customWidth="1"/>
    <col min="14" max="14" width="8.140625" customWidth="1"/>
    <col min="15" max="15" width="8" customWidth="1"/>
    <col min="16" max="16" width="13.140625" customWidth="1"/>
    <col min="17" max="17" width="6.140625" customWidth="1"/>
    <col min="18" max="19" width="13.140625" customWidth="1"/>
    <col min="20" max="20" width="12.85546875" customWidth="1"/>
    <col min="21" max="21" width="13.140625" customWidth="1"/>
    <col min="22" max="25" width="14.140625" customWidth="1"/>
    <col min="26" max="26" width="41" customWidth="1"/>
    <col min="27" max="27" width="18.28515625" customWidth="1"/>
    <col min="28" max="28" width="22.42578125" customWidth="1"/>
    <col min="29" max="29" width="8.28515625" customWidth="1"/>
    <col min="30" max="32" width="18.5703125" customWidth="1"/>
    <col min="33" max="33" width="16.7109375" customWidth="1"/>
    <col min="34" max="36" width="14.7109375" customWidth="1"/>
    <col min="37" max="37" width="25.85546875" customWidth="1"/>
    <col min="38" max="38" width="30.42578125" customWidth="1"/>
    <col min="39" max="39" width="16.28515625" customWidth="1"/>
    <col min="40" max="40" width="34" customWidth="1"/>
    <col min="41" max="41" width="14.7109375" customWidth="1"/>
    <col min="42" max="42" width="32" customWidth="1"/>
    <col min="43" max="43" width="14.7109375" customWidth="1"/>
    <col min="44" max="46" width="19.28515625" customWidth="1"/>
    <col min="47" max="47" width="13.42578125" customWidth="1"/>
    <col min="48" max="49" width="17" customWidth="1"/>
    <col min="50" max="50" width="26" customWidth="1"/>
    <col min="51" max="51" width="28.140625" customWidth="1"/>
    <col min="52" max="52" width="30.85546875" customWidth="1"/>
    <col min="53" max="53" width="23.5703125" customWidth="1"/>
    <col min="54" max="54" width="19.7109375" customWidth="1"/>
    <col min="55" max="55" width="9.85546875" bestFit="1" customWidth="1"/>
  </cols>
  <sheetData>
    <row r="1" spans="1:55" x14ac:dyDescent="0.25">
      <c r="A1" t="s">
        <v>0</v>
      </c>
      <c r="B1" t="s">
        <v>199</v>
      </c>
      <c r="C1" t="s">
        <v>200</v>
      </c>
      <c r="D1" t="s">
        <v>111</v>
      </c>
      <c r="E1" t="s">
        <v>201</v>
      </c>
      <c r="F1" t="s">
        <v>198</v>
      </c>
      <c r="G1" t="s">
        <v>7</v>
      </c>
      <c r="H1" t="s">
        <v>202</v>
      </c>
      <c r="I1" t="s">
        <v>203</v>
      </c>
      <c r="J1" t="s">
        <v>0</v>
      </c>
      <c r="K1" t="s">
        <v>319</v>
      </c>
      <c r="L1" t="s">
        <v>694</v>
      </c>
      <c r="M1" t="s">
        <v>317</v>
      </c>
      <c r="N1" t="s">
        <v>560</v>
      </c>
      <c r="O1" t="s">
        <v>1</v>
      </c>
      <c r="P1" t="s">
        <v>245</v>
      </c>
      <c r="Q1" t="s">
        <v>704</v>
      </c>
      <c r="R1" t="s">
        <v>571</v>
      </c>
      <c r="S1" t="s">
        <v>700</v>
      </c>
      <c r="T1" t="s">
        <v>47</v>
      </c>
      <c r="U1" t="s">
        <v>703</v>
      </c>
      <c r="V1" t="s">
        <v>289</v>
      </c>
      <c r="W1" t="s">
        <v>720</v>
      </c>
      <c r="X1" t="s">
        <v>752</v>
      </c>
      <c r="Y1" t="s">
        <v>686</v>
      </c>
      <c r="Z1" t="s">
        <v>34</v>
      </c>
      <c r="AA1" t="s">
        <v>230</v>
      </c>
      <c r="AB1" t="s">
        <v>248</v>
      </c>
      <c r="AC1" t="s">
        <v>35</v>
      </c>
      <c r="AD1" t="s">
        <v>35</v>
      </c>
      <c r="AE1" t="s">
        <v>408</v>
      </c>
      <c r="AF1" t="s">
        <v>409</v>
      </c>
      <c r="AG1" t="s">
        <v>286</v>
      </c>
      <c r="AH1" t="s">
        <v>11</v>
      </c>
      <c r="AI1" t="s">
        <v>774</v>
      </c>
      <c r="AJ1" t="s">
        <v>775</v>
      </c>
      <c r="AK1" t="s">
        <v>292</v>
      </c>
      <c r="AL1" t="s">
        <v>2</v>
      </c>
      <c r="AM1" t="s">
        <v>347</v>
      </c>
      <c r="AN1" t="s">
        <v>12</v>
      </c>
      <c r="AO1" t="s">
        <v>346</v>
      </c>
      <c r="AP1" t="s">
        <v>17</v>
      </c>
      <c r="AQ1" t="s">
        <v>348</v>
      </c>
      <c r="AR1" t="s">
        <v>16</v>
      </c>
      <c r="AS1" t="s">
        <v>770</v>
      </c>
      <c r="AT1" t="s">
        <v>767</v>
      </c>
      <c r="AU1" t="s">
        <v>711</v>
      </c>
      <c r="AV1" t="s">
        <v>8</v>
      </c>
      <c r="AW1" t="s">
        <v>707</v>
      </c>
      <c r="AX1" t="s">
        <v>324</v>
      </c>
      <c r="AY1" t="s">
        <v>21</v>
      </c>
      <c r="AZ1" t="s">
        <v>43</v>
      </c>
      <c r="BA1" t="s">
        <v>312</v>
      </c>
      <c r="BB1" t="s">
        <v>313</v>
      </c>
      <c r="BC1" t="s">
        <v>14</v>
      </c>
    </row>
    <row r="2" spans="1:55" x14ac:dyDescent="0.25">
      <c r="A2" t="s">
        <v>6</v>
      </c>
      <c r="B2" t="s">
        <v>49</v>
      </c>
      <c r="C2">
        <v>89</v>
      </c>
      <c r="D2">
        <v>2</v>
      </c>
      <c r="E2" t="s">
        <v>50</v>
      </c>
      <c r="F2" t="s">
        <v>168</v>
      </c>
      <c r="G2">
        <v>2020</v>
      </c>
      <c r="H2" t="s">
        <v>51</v>
      </c>
      <c r="I2" t="s">
        <v>48</v>
      </c>
      <c r="J2" t="s">
        <v>6</v>
      </c>
      <c r="K2" t="s">
        <v>299</v>
      </c>
      <c r="L2" t="s">
        <v>690</v>
      </c>
      <c r="M2" t="s">
        <v>379</v>
      </c>
      <c r="N2" t="s">
        <v>609</v>
      </c>
      <c r="O2" t="s">
        <v>284</v>
      </c>
      <c r="P2" t="s">
        <v>3</v>
      </c>
      <c r="Q2" t="s">
        <v>705</v>
      </c>
      <c r="R2" t="s">
        <v>239</v>
      </c>
      <c r="S2" t="s">
        <v>699</v>
      </c>
      <c r="T2">
        <v>758</v>
      </c>
      <c r="U2" t="s">
        <v>699</v>
      </c>
      <c r="V2">
        <v>717</v>
      </c>
      <c r="W2" t="s">
        <v>721</v>
      </c>
      <c r="X2">
        <f>SUM(V2/T2)*100</f>
        <v>94.5910290237467</v>
      </c>
      <c r="Y2" t="s">
        <v>687</v>
      </c>
      <c r="Z2" t="s">
        <v>260</v>
      </c>
      <c r="AA2" t="s">
        <v>231</v>
      </c>
      <c r="AB2" t="s">
        <v>249</v>
      </c>
      <c r="AC2" t="s">
        <v>683</v>
      </c>
      <c r="AD2" t="s">
        <v>36</v>
      </c>
      <c r="AE2" t="s">
        <v>607</v>
      </c>
      <c r="AF2" t="s">
        <v>608</v>
      </c>
      <c r="AG2" t="s">
        <v>3</v>
      </c>
      <c r="AH2" t="s">
        <v>766</v>
      </c>
      <c r="AI2" t="s">
        <v>771</v>
      </c>
      <c r="AJ2" t="s">
        <v>777</v>
      </c>
      <c r="AK2" t="s">
        <v>715</v>
      </c>
      <c r="AL2" t="s">
        <v>4</v>
      </c>
      <c r="AM2" t="s">
        <v>19</v>
      </c>
      <c r="AN2" t="s">
        <v>4</v>
      </c>
      <c r="AO2" t="s">
        <v>19</v>
      </c>
      <c r="AP2" t="s">
        <v>715</v>
      </c>
      <c r="AQ2" t="s">
        <v>33</v>
      </c>
      <c r="AR2" t="s">
        <v>19</v>
      </c>
      <c r="AS2">
        <v>0</v>
      </c>
      <c r="AT2" t="s">
        <v>768</v>
      </c>
      <c r="AU2" t="s">
        <v>709</v>
      </c>
      <c r="AV2" t="s">
        <v>242</v>
      </c>
      <c r="AW2" t="s">
        <v>3</v>
      </c>
      <c r="AX2" t="s">
        <v>5</v>
      </c>
      <c r="AY2" t="s">
        <v>23</v>
      </c>
      <c r="AZ2" t="s">
        <v>44</v>
      </c>
      <c r="BA2">
        <v>7.9</v>
      </c>
      <c r="BB2" t="s">
        <v>299</v>
      </c>
      <c r="BC2" t="s">
        <v>20</v>
      </c>
    </row>
    <row r="3" spans="1:55" x14ac:dyDescent="0.25">
      <c r="A3" t="s">
        <v>9</v>
      </c>
      <c r="B3" t="s">
        <v>112</v>
      </c>
      <c r="C3">
        <v>75</v>
      </c>
      <c r="D3">
        <v>5</v>
      </c>
      <c r="E3" t="s">
        <v>113</v>
      </c>
      <c r="F3" t="s">
        <v>169</v>
      </c>
      <c r="G3">
        <v>2018</v>
      </c>
      <c r="H3" t="s">
        <v>53</v>
      </c>
      <c r="I3" t="s">
        <v>52</v>
      </c>
      <c r="J3" t="s">
        <v>9</v>
      </c>
      <c r="K3" t="s">
        <v>320</v>
      </c>
      <c r="L3" t="s">
        <v>690</v>
      </c>
      <c r="M3" t="s">
        <v>380</v>
      </c>
      <c r="N3" t="s">
        <v>610</v>
      </c>
      <c r="O3" t="s">
        <v>283</v>
      </c>
      <c r="P3" t="s">
        <v>3</v>
      </c>
      <c r="Q3" t="s">
        <v>706</v>
      </c>
      <c r="R3" t="s">
        <v>237</v>
      </c>
      <c r="S3" t="s">
        <v>698</v>
      </c>
      <c r="T3">
        <v>75</v>
      </c>
      <c r="U3" t="s">
        <v>698</v>
      </c>
      <c r="V3">
        <v>44</v>
      </c>
      <c r="W3" t="s">
        <v>722</v>
      </c>
      <c r="X3">
        <f t="shared" ref="X3:X32" si="0">SUM(V3/T3)*100</f>
        <v>58.666666666666664</v>
      </c>
      <c r="Y3" t="s">
        <v>687</v>
      </c>
      <c r="Z3" t="s">
        <v>246</v>
      </c>
      <c r="AA3" t="s">
        <v>233</v>
      </c>
      <c r="AB3" t="s">
        <v>32</v>
      </c>
      <c r="AC3" t="s">
        <v>299</v>
      </c>
      <c r="AD3" t="s">
        <v>299</v>
      </c>
      <c r="AE3" t="s">
        <v>611</v>
      </c>
      <c r="AF3" t="s">
        <v>612</v>
      </c>
      <c r="AG3" t="s">
        <v>10</v>
      </c>
      <c r="AH3" t="s">
        <v>13</v>
      </c>
      <c r="AI3" t="s">
        <v>772</v>
      </c>
      <c r="AJ3" t="s">
        <v>776</v>
      </c>
      <c r="AK3" t="s">
        <v>287</v>
      </c>
      <c r="AL3" t="s">
        <v>223</v>
      </c>
      <c r="AM3" t="s">
        <v>40</v>
      </c>
      <c r="AN3" t="s">
        <v>28</v>
      </c>
      <c r="AO3" t="s">
        <v>39</v>
      </c>
      <c r="AP3" t="s">
        <v>19</v>
      </c>
      <c r="AQ3" t="s">
        <v>19</v>
      </c>
      <c r="AR3" t="s">
        <v>24</v>
      </c>
      <c r="AS3">
        <v>1</v>
      </c>
      <c r="AT3" t="s">
        <v>768</v>
      </c>
      <c r="AU3" t="s">
        <v>299</v>
      </c>
      <c r="AV3" t="s">
        <v>15</v>
      </c>
      <c r="AW3" t="s">
        <v>10</v>
      </c>
      <c r="AX3" t="s">
        <v>224</v>
      </c>
      <c r="AY3" t="s">
        <v>22</v>
      </c>
      <c r="AZ3" t="s">
        <v>45</v>
      </c>
      <c r="BA3" t="s">
        <v>299</v>
      </c>
      <c r="BB3" t="s">
        <v>299</v>
      </c>
      <c r="BC3" t="s">
        <v>238</v>
      </c>
    </row>
    <row r="4" spans="1:55" x14ac:dyDescent="0.25">
      <c r="A4" t="s">
        <v>679</v>
      </c>
      <c r="B4" t="s">
        <v>114</v>
      </c>
      <c r="C4">
        <v>44</v>
      </c>
      <c r="D4">
        <v>3</v>
      </c>
      <c r="E4" t="s">
        <v>115</v>
      </c>
      <c r="F4" t="s">
        <v>170</v>
      </c>
      <c r="G4">
        <v>2020</v>
      </c>
      <c r="H4" t="s">
        <v>55</v>
      </c>
      <c r="I4" t="s">
        <v>54</v>
      </c>
      <c r="J4" t="s">
        <v>679</v>
      </c>
      <c r="K4" t="s">
        <v>322</v>
      </c>
      <c r="L4" t="s">
        <v>695</v>
      </c>
      <c r="M4" t="s">
        <v>381</v>
      </c>
      <c r="N4" t="s">
        <v>615</v>
      </c>
      <c r="O4" t="s">
        <v>284</v>
      </c>
      <c r="P4" t="s">
        <v>3</v>
      </c>
      <c r="Q4" t="s">
        <v>705</v>
      </c>
      <c r="R4" t="s">
        <v>235</v>
      </c>
      <c r="S4" t="s">
        <v>701</v>
      </c>
      <c r="T4">
        <v>170</v>
      </c>
      <c r="U4" t="s">
        <v>701</v>
      </c>
      <c r="V4">
        <v>170</v>
      </c>
      <c r="W4" t="s">
        <v>723</v>
      </c>
      <c r="X4">
        <f t="shared" si="0"/>
        <v>100</v>
      </c>
      <c r="Y4">
        <v>100</v>
      </c>
      <c r="Z4" t="s">
        <v>30</v>
      </c>
      <c r="AA4" t="s">
        <v>231</v>
      </c>
      <c r="AB4" t="s">
        <v>31</v>
      </c>
      <c r="AC4" t="s">
        <v>683</v>
      </c>
      <c r="AD4" t="s">
        <v>37</v>
      </c>
      <c r="AE4" t="s">
        <v>614</v>
      </c>
      <c r="AF4" t="s">
        <v>613</v>
      </c>
      <c r="AG4" t="s">
        <v>10</v>
      </c>
      <c r="AH4" t="s">
        <v>257</v>
      </c>
      <c r="AI4" t="s">
        <v>773</v>
      </c>
      <c r="AJ4" t="s">
        <v>776</v>
      </c>
      <c r="AK4" t="s">
        <v>288</v>
      </c>
      <c r="AL4" t="s">
        <v>27</v>
      </c>
      <c r="AM4" t="s">
        <v>38</v>
      </c>
      <c r="AN4" t="s">
        <v>29</v>
      </c>
      <c r="AO4" t="s">
        <v>229</v>
      </c>
      <c r="AP4" t="s">
        <v>19</v>
      </c>
      <c r="AQ4" t="s">
        <v>19</v>
      </c>
      <c r="AR4" t="s">
        <v>25</v>
      </c>
      <c r="AS4">
        <v>1</v>
      </c>
      <c r="AT4">
        <v>1</v>
      </c>
      <c r="AU4" t="s">
        <v>709</v>
      </c>
      <c r="AV4" t="s">
        <v>26</v>
      </c>
      <c r="AW4" t="s">
        <v>3</v>
      </c>
      <c r="AX4" t="s">
        <v>41</v>
      </c>
      <c r="AY4" t="s">
        <v>42</v>
      </c>
      <c r="AZ4" t="s">
        <v>46</v>
      </c>
      <c r="BA4">
        <v>14.7</v>
      </c>
      <c r="BB4" t="s">
        <v>299</v>
      </c>
      <c r="BC4" t="s">
        <v>236</v>
      </c>
    </row>
    <row r="5" spans="1:55" x14ac:dyDescent="0.25">
      <c r="A5" t="s">
        <v>225</v>
      </c>
      <c r="B5" t="s">
        <v>116</v>
      </c>
      <c r="C5">
        <v>24</v>
      </c>
      <c r="D5">
        <v>9</v>
      </c>
      <c r="E5" t="s">
        <v>117</v>
      </c>
      <c r="F5" t="s">
        <v>171</v>
      </c>
      <c r="G5">
        <v>2015</v>
      </c>
      <c r="H5" t="s">
        <v>83</v>
      </c>
      <c r="I5" t="s">
        <v>56</v>
      </c>
      <c r="J5" t="s">
        <v>225</v>
      </c>
      <c r="K5" t="s">
        <v>299</v>
      </c>
      <c r="L5" t="s">
        <v>691</v>
      </c>
      <c r="M5" t="s">
        <v>382</v>
      </c>
      <c r="N5" t="s">
        <v>616</v>
      </c>
      <c r="O5" t="s">
        <v>284</v>
      </c>
      <c r="P5" t="s">
        <v>3</v>
      </c>
      <c r="Q5" t="s">
        <v>705</v>
      </c>
      <c r="R5" t="s">
        <v>234</v>
      </c>
      <c r="S5" t="s">
        <v>698</v>
      </c>
      <c r="T5">
        <v>40</v>
      </c>
      <c r="U5" t="s">
        <v>698</v>
      </c>
      <c r="V5">
        <v>22</v>
      </c>
      <c r="W5" t="s">
        <v>724</v>
      </c>
      <c r="X5">
        <f t="shared" si="0"/>
        <v>55.000000000000007</v>
      </c>
      <c r="Y5" t="s">
        <v>687</v>
      </c>
      <c r="Z5" t="s">
        <v>226</v>
      </c>
      <c r="AA5" t="s">
        <v>232</v>
      </c>
      <c r="AB5" t="s">
        <v>18</v>
      </c>
      <c r="AC5" t="s">
        <v>299</v>
      </c>
      <c r="AD5" t="s">
        <v>299</v>
      </c>
      <c r="AE5" t="s">
        <v>617</v>
      </c>
      <c r="AF5" t="s">
        <v>618</v>
      </c>
      <c r="AG5" t="s">
        <v>10</v>
      </c>
      <c r="AH5" t="s">
        <v>295</v>
      </c>
      <c r="AI5" t="s">
        <v>772</v>
      </c>
      <c r="AJ5" t="s">
        <v>777</v>
      </c>
      <c r="AK5" t="s">
        <v>285</v>
      </c>
      <c r="AL5" t="s">
        <v>4</v>
      </c>
      <c r="AM5" t="s">
        <v>19</v>
      </c>
      <c r="AN5" t="s">
        <v>285</v>
      </c>
      <c r="AO5" t="s">
        <v>244</v>
      </c>
      <c r="AP5" t="s">
        <v>19</v>
      </c>
      <c r="AQ5" t="s">
        <v>19</v>
      </c>
      <c r="AR5" t="s">
        <v>228</v>
      </c>
      <c r="AS5">
        <v>1</v>
      </c>
      <c r="AT5">
        <v>1</v>
      </c>
      <c r="AU5" t="s">
        <v>375</v>
      </c>
      <c r="AV5" t="s">
        <v>243</v>
      </c>
      <c r="AW5" t="s">
        <v>3</v>
      </c>
      <c r="AX5" t="s">
        <v>227</v>
      </c>
      <c r="AY5" t="s">
        <v>241</v>
      </c>
      <c r="AZ5" t="s">
        <v>756</v>
      </c>
      <c r="BA5">
        <v>4.5</v>
      </c>
      <c r="BB5" t="s">
        <v>299</v>
      </c>
      <c r="BC5" t="s">
        <v>240</v>
      </c>
    </row>
    <row r="6" spans="1:55" x14ac:dyDescent="0.25">
      <c r="A6" t="s">
        <v>204</v>
      </c>
      <c r="B6" t="s">
        <v>49</v>
      </c>
      <c r="C6">
        <v>74</v>
      </c>
      <c r="D6">
        <v>5</v>
      </c>
      <c r="E6" t="s">
        <v>118</v>
      </c>
      <c r="F6" t="s">
        <v>172</v>
      </c>
      <c r="G6">
        <v>2013</v>
      </c>
      <c r="H6" t="s">
        <v>84</v>
      </c>
      <c r="I6" t="s">
        <v>57</v>
      </c>
      <c r="J6" t="s">
        <v>204</v>
      </c>
      <c r="K6" t="s">
        <v>322</v>
      </c>
      <c r="L6" t="s">
        <v>692</v>
      </c>
      <c r="M6" t="s">
        <v>383</v>
      </c>
      <c r="N6" t="s">
        <v>696</v>
      </c>
      <c r="O6" t="s">
        <v>284</v>
      </c>
      <c r="P6" t="s">
        <v>3</v>
      </c>
      <c r="Q6" t="s">
        <v>705</v>
      </c>
      <c r="R6" t="s">
        <v>247</v>
      </c>
      <c r="S6" t="s">
        <v>699</v>
      </c>
      <c r="T6">
        <v>231</v>
      </c>
      <c r="U6" t="s">
        <v>699</v>
      </c>
      <c r="V6">
        <v>231</v>
      </c>
      <c r="W6" t="s">
        <v>725</v>
      </c>
      <c r="X6">
        <f t="shared" si="0"/>
        <v>100</v>
      </c>
      <c r="Y6">
        <v>100</v>
      </c>
      <c r="Z6" t="s">
        <v>250</v>
      </c>
      <c r="AA6" t="s">
        <v>252</v>
      </c>
      <c r="AB6" t="s">
        <v>251</v>
      </c>
      <c r="AC6" t="s">
        <v>299</v>
      </c>
      <c r="AD6" t="s">
        <v>255</v>
      </c>
      <c r="AE6" t="s">
        <v>619</v>
      </c>
      <c r="AF6" t="s">
        <v>620</v>
      </c>
      <c r="AG6" t="s">
        <v>3</v>
      </c>
      <c r="AH6" t="s">
        <v>333</v>
      </c>
      <c r="AI6" t="s">
        <v>778</v>
      </c>
      <c r="AJ6" t="s">
        <v>777</v>
      </c>
      <c r="AK6" t="s">
        <v>273</v>
      </c>
      <c r="AL6" t="s">
        <v>4</v>
      </c>
      <c r="AM6" t="s">
        <v>19</v>
      </c>
      <c r="AN6" t="s">
        <v>4</v>
      </c>
      <c r="AO6" t="s">
        <v>19</v>
      </c>
      <c r="AP6" t="s">
        <v>273</v>
      </c>
      <c r="AQ6" t="s">
        <v>299</v>
      </c>
      <c r="AR6" t="s">
        <v>19</v>
      </c>
      <c r="AS6">
        <v>0</v>
      </c>
      <c r="AT6">
        <v>1</v>
      </c>
      <c r="AU6" t="s">
        <v>375</v>
      </c>
      <c r="AV6" t="s">
        <v>243</v>
      </c>
      <c r="AW6" t="s">
        <v>3</v>
      </c>
      <c r="AX6" t="s">
        <v>253</v>
      </c>
      <c r="AY6" t="s">
        <v>757</v>
      </c>
      <c r="AZ6" t="s">
        <v>254</v>
      </c>
      <c r="BA6" t="s">
        <v>621</v>
      </c>
      <c r="BB6" t="s">
        <v>299</v>
      </c>
      <c r="BC6" t="s">
        <v>697</v>
      </c>
    </row>
    <row r="7" spans="1:55" x14ac:dyDescent="0.25">
      <c r="A7" t="s">
        <v>205</v>
      </c>
      <c r="B7" t="s">
        <v>119</v>
      </c>
      <c r="E7" t="s">
        <v>120</v>
      </c>
      <c r="F7" t="s">
        <v>173</v>
      </c>
      <c r="G7">
        <v>2021</v>
      </c>
      <c r="H7" t="s">
        <v>85</v>
      </c>
      <c r="I7" t="s">
        <v>58</v>
      </c>
      <c r="J7" t="s">
        <v>205</v>
      </c>
      <c r="K7" t="s">
        <v>299</v>
      </c>
      <c r="L7" t="s">
        <v>689</v>
      </c>
      <c r="M7" t="s">
        <v>384</v>
      </c>
      <c r="N7" t="s">
        <v>622</v>
      </c>
      <c r="O7" t="s">
        <v>283</v>
      </c>
      <c r="P7" t="s">
        <v>10</v>
      </c>
      <c r="Q7" t="s">
        <v>705</v>
      </c>
      <c r="R7" t="s">
        <v>258</v>
      </c>
      <c r="S7" t="s">
        <v>699</v>
      </c>
      <c r="T7">
        <v>310</v>
      </c>
      <c r="U7" t="s">
        <v>701</v>
      </c>
      <c r="V7">
        <v>159</v>
      </c>
      <c r="W7" t="s">
        <v>726</v>
      </c>
      <c r="X7">
        <f t="shared" si="0"/>
        <v>51.290322580645167</v>
      </c>
      <c r="Y7" t="s">
        <v>687</v>
      </c>
      <c r="Z7" t="s">
        <v>261</v>
      </c>
      <c r="AA7" t="s">
        <v>259</v>
      </c>
      <c r="AB7" t="s">
        <v>262</v>
      </c>
      <c r="AC7" t="s">
        <v>684</v>
      </c>
      <c r="AD7" t="s">
        <v>263</v>
      </c>
      <c r="AE7" t="s">
        <v>623</v>
      </c>
      <c r="AF7" t="s">
        <v>299</v>
      </c>
      <c r="AG7" t="s">
        <v>10</v>
      </c>
      <c r="AH7" t="s">
        <v>294</v>
      </c>
      <c r="AI7" t="s">
        <v>771</v>
      </c>
      <c r="AJ7" t="s">
        <v>777</v>
      </c>
      <c r="AK7" t="s">
        <v>719</v>
      </c>
      <c r="AL7" t="s">
        <v>4</v>
      </c>
      <c r="AM7" t="s">
        <v>19</v>
      </c>
      <c r="AN7" t="s">
        <v>4</v>
      </c>
      <c r="AO7" t="s">
        <v>19</v>
      </c>
      <c r="AP7" t="s">
        <v>290</v>
      </c>
      <c r="AQ7" t="s">
        <v>718</v>
      </c>
      <c r="AR7" t="s">
        <v>764</v>
      </c>
      <c r="AS7">
        <v>1</v>
      </c>
      <c r="AT7">
        <v>1</v>
      </c>
      <c r="AU7" t="s">
        <v>709</v>
      </c>
      <c r="AV7" t="s">
        <v>256</v>
      </c>
      <c r="AW7" t="s">
        <v>10</v>
      </c>
      <c r="AX7" t="s">
        <v>266</v>
      </c>
      <c r="AY7" t="s">
        <v>264</v>
      </c>
      <c r="AZ7" t="s">
        <v>265</v>
      </c>
      <c r="BA7" t="s">
        <v>299</v>
      </c>
      <c r="BB7" t="s">
        <v>299</v>
      </c>
    </row>
    <row r="8" spans="1:55" x14ac:dyDescent="0.25">
      <c r="A8" t="s">
        <v>206</v>
      </c>
      <c r="B8" t="s">
        <v>121</v>
      </c>
      <c r="C8">
        <v>13</v>
      </c>
      <c r="D8">
        <v>1</v>
      </c>
      <c r="E8" t="s">
        <v>122</v>
      </c>
      <c r="F8" t="s">
        <v>174</v>
      </c>
      <c r="G8">
        <v>2019</v>
      </c>
      <c r="H8" t="s">
        <v>86</v>
      </c>
      <c r="I8" t="s">
        <v>59</v>
      </c>
      <c r="J8" t="s">
        <v>206</v>
      </c>
      <c r="K8" t="s">
        <v>321</v>
      </c>
      <c r="L8" t="s">
        <v>691</v>
      </c>
      <c r="M8" t="s">
        <v>385</v>
      </c>
      <c r="N8" t="s">
        <v>624</v>
      </c>
      <c r="O8" t="s">
        <v>284</v>
      </c>
      <c r="P8" t="s">
        <v>3</v>
      </c>
      <c r="Q8" t="s">
        <v>705</v>
      </c>
      <c r="R8" t="s">
        <v>268</v>
      </c>
      <c r="S8" t="s">
        <v>698</v>
      </c>
      <c r="T8">
        <v>60</v>
      </c>
      <c r="U8" t="s">
        <v>698</v>
      </c>
      <c r="V8">
        <v>36</v>
      </c>
      <c r="W8" t="s">
        <v>727</v>
      </c>
      <c r="X8">
        <f t="shared" si="0"/>
        <v>60</v>
      </c>
      <c r="Y8" t="s">
        <v>687</v>
      </c>
      <c r="Z8" t="s">
        <v>270</v>
      </c>
      <c r="AA8" t="s">
        <v>269</v>
      </c>
      <c r="AB8" t="s">
        <v>271</v>
      </c>
      <c r="AC8" t="s">
        <v>683</v>
      </c>
      <c r="AD8" t="s">
        <v>272</v>
      </c>
      <c r="AE8" t="s">
        <v>625</v>
      </c>
      <c r="AF8" t="s">
        <v>299</v>
      </c>
      <c r="AG8" t="s">
        <v>10</v>
      </c>
      <c r="AH8" t="s">
        <v>291</v>
      </c>
      <c r="AI8" t="s">
        <v>778</v>
      </c>
      <c r="AJ8" t="s">
        <v>777</v>
      </c>
      <c r="AK8" t="s">
        <v>291</v>
      </c>
      <c r="AL8" t="s">
        <v>4</v>
      </c>
      <c r="AM8" t="s">
        <v>19</v>
      </c>
      <c r="AN8" t="s">
        <v>4</v>
      </c>
      <c r="AO8" t="s">
        <v>19</v>
      </c>
      <c r="AP8" t="s">
        <v>291</v>
      </c>
      <c r="AQ8" t="s">
        <v>299</v>
      </c>
      <c r="AR8" t="s">
        <v>293</v>
      </c>
      <c r="AS8">
        <v>1</v>
      </c>
      <c r="AT8">
        <v>1</v>
      </c>
      <c r="AU8" t="s">
        <v>709</v>
      </c>
      <c r="AV8" t="s">
        <v>626</v>
      </c>
      <c r="AW8" t="s">
        <v>3</v>
      </c>
      <c r="AX8" t="s">
        <v>267</v>
      </c>
      <c r="AY8" t="s">
        <v>275</v>
      </c>
      <c r="AZ8" t="s">
        <v>274</v>
      </c>
      <c r="BA8">
        <v>21.7</v>
      </c>
      <c r="BB8" t="s">
        <v>299</v>
      </c>
    </row>
    <row r="9" spans="1:55" x14ac:dyDescent="0.25">
      <c r="A9" t="s">
        <v>207</v>
      </c>
      <c r="B9" t="s">
        <v>123</v>
      </c>
      <c r="C9">
        <v>51</v>
      </c>
      <c r="D9">
        <v>5</v>
      </c>
      <c r="E9" t="s">
        <v>124</v>
      </c>
      <c r="F9" t="s">
        <v>175</v>
      </c>
      <c r="G9">
        <v>2019</v>
      </c>
      <c r="H9" t="s">
        <v>87</v>
      </c>
      <c r="I9" t="s">
        <v>60</v>
      </c>
      <c r="J9" t="s">
        <v>207</v>
      </c>
      <c r="K9" t="s">
        <v>320</v>
      </c>
      <c r="L9" t="s">
        <v>691</v>
      </c>
      <c r="M9" t="s">
        <v>318</v>
      </c>
      <c r="N9" t="s">
        <v>627</v>
      </c>
      <c r="O9" t="s">
        <v>283</v>
      </c>
      <c r="P9" t="s">
        <v>3</v>
      </c>
      <c r="Q9" t="s">
        <v>706</v>
      </c>
      <c r="R9" t="s">
        <v>278</v>
      </c>
      <c r="S9" t="s">
        <v>699</v>
      </c>
      <c r="T9">
        <v>286</v>
      </c>
      <c r="U9" t="s">
        <v>699</v>
      </c>
      <c r="V9">
        <v>286</v>
      </c>
      <c r="W9" t="s">
        <v>728</v>
      </c>
      <c r="X9">
        <f t="shared" si="0"/>
        <v>100</v>
      </c>
      <c r="Y9">
        <v>100</v>
      </c>
      <c r="Z9" t="s">
        <v>281</v>
      </c>
      <c r="AA9" t="s">
        <v>280</v>
      </c>
      <c r="AB9" t="s">
        <v>279</v>
      </c>
      <c r="AC9" t="s">
        <v>299</v>
      </c>
      <c r="AD9" t="s">
        <v>299</v>
      </c>
      <c r="AE9" t="s">
        <v>628</v>
      </c>
      <c r="AF9" t="s">
        <v>629</v>
      </c>
      <c r="AG9" t="s">
        <v>10</v>
      </c>
      <c r="AH9" t="s">
        <v>282</v>
      </c>
      <c r="AI9" t="s">
        <v>772</v>
      </c>
      <c r="AJ9" t="s">
        <v>777</v>
      </c>
      <c r="AK9" t="s">
        <v>276</v>
      </c>
      <c r="AL9" t="s">
        <v>4</v>
      </c>
      <c r="AM9" t="s">
        <v>19</v>
      </c>
      <c r="AN9" t="s">
        <v>276</v>
      </c>
      <c r="AO9" t="s">
        <v>502</v>
      </c>
      <c r="AP9" t="s">
        <v>19</v>
      </c>
      <c r="AQ9" t="s">
        <v>19</v>
      </c>
      <c r="AR9" t="s">
        <v>277</v>
      </c>
      <c r="AS9">
        <v>1</v>
      </c>
      <c r="AT9" t="s">
        <v>768</v>
      </c>
      <c r="AU9" t="s">
        <v>709</v>
      </c>
      <c r="AV9" t="s">
        <v>630</v>
      </c>
      <c r="AW9" t="s">
        <v>3</v>
      </c>
      <c r="AX9" t="s">
        <v>631</v>
      </c>
      <c r="AY9" t="s">
        <v>632</v>
      </c>
      <c r="AZ9" t="s">
        <v>633</v>
      </c>
      <c r="BA9" t="s">
        <v>634</v>
      </c>
      <c r="BB9" t="s">
        <v>299</v>
      </c>
      <c r="BC9" t="s">
        <v>635</v>
      </c>
    </row>
    <row r="10" spans="1:55" x14ac:dyDescent="0.25">
      <c r="A10" t="s">
        <v>759</v>
      </c>
      <c r="B10" t="s">
        <v>125</v>
      </c>
      <c r="C10">
        <v>40</v>
      </c>
      <c r="D10">
        <v>3</v>
      </c>
      <c r="E10" t="s">
        <v>126</v>
      </c>
      <c r="F10" t="s">
        <v>176</v>
      </c>
      <c r="G10">
        <v>2021</v>
      </c>
      <c r="H10" t="s">
        <v>88</v>
      </c>
      <c r="I10" t="s">
        <v>61</v>
      </c>
      <c r="J10" t="s">
        <v>759</v>
      </c>
      <c r="K10" t="s">
        <v>299</v>
      </c>
      <c r="L10" t="s">
        <v>692</v>
      </c>
      <c r="M10" t="s">
        <v>337</v>
      </c>
      <c r="N10" t="s">
        <v>19</v>
      </c>
      <c r="O10" t="s">
        <v>284</v>
      </c>
      <c r="P10" t="s">
        <v>10</v>
      </c>
      <c r="Q10" t="s">
        <v>705</v>
      </c>
      <c r="R10" t="s">
        <v>297</v>
      </c>
      <c r="S10" t="s">
        <v>702</v>
      </c>
      <c r="T10">
        <v>31029</v>
      </c>
      <c r="U10" t="s">
        <v>702</v>
      </c>
      <c r="V10">
        <v>31029</v>
      </c>
      <c r="W10" t="s">
        <v>729</v>
      </c>
      <c r="X10">
        <f t="shared" si="0"/>
        <v>100</v>
      </c>
      <c r="Y10">
        <v>100</v>
      </c>
      <c r="Z10" t="s">
        <v>310</v>
      </c>
      <c r="AA10" t="s">
        <v>298</v>
      </c>
      <c r="AB10" t="s">
        <v>349</v>
      </c>
      <c r="AC10" t="s">
        <v>299</v>
      </c>
      <c r="AD10" t="s">
        <v>299</v>
      </c>
      <c r="AE10" t="s">
        <v>637</v>
      </c>
      <c r="AF10" t="s">
        <v>636</v>
      </c>
      <c r="AG10" t="s">
        <v>10</v>
      </c>
      <c r="AH10" t="s">
        <v>296</v>
      </c>
      <c r="AI10" t="s">
        <v>772</v>
      </c>
      <c r="AJ10" t="s">
        <v>777</v>
      </c>
      <c r="AK10" t="s">
        <v>296</v>
      </c>
      <c r="AL10" t="s">
        <v>4</v>
      </c>
      <c r="AM10" t="s">
        <v>19</v>
      </c>
      <c r="AN10" t="s">
        <v>300</v>
      </c>
      <c r="AO10" t="s">
        <v>301</v>
      </c>
      <c r="AP10" t="s">
        <v>19</v>
      </c>
      <c r="AQ10" t="s">
        <v>19</v>
      </c>
      <c r="AR10" t="s">
        <v>19</v>
      </c>
      <c r="AS10">
        <v>1</v>
      </c>
      <c r="AT10">
        <v>1</v>
      </c>
      <c r="AU10" t="s">
        <v>299</v>
      </c>
      <c r="AV10" t="s">
        <v>299</v>
      </c>
      <c r="AW10" t="s">
        <v>10</v>
      </c>
      <c r="AX10" t="s">
        <v>754</v>
      </c>
      <c r="AY10" t="s">
        <v>302</v>
      </c>
      <c r="AZ10" t="s">
        <v>303</v>
      </c>
      <c r="BA10">
        <v>14.4</v>
      </c>
      <c r="BB10" t="s">
        <v>299</v>
      </c>
      <c r="BC10" t="s">
        <v>638</v>
      </c>
    </row>
    <row r="11" spans="1:55" x14ac:dyDescent="0.25">
      <c r="A11" t="s">
        <v>208</v>
      </c>
      <c r="B11" t="s">
        <v>127</v>
      </c>
      <c r="C11">
        <v>42</v>
      </c>
      <c r="D11">
        <v>1</v>
      </c>
      <c r="E11" t="s">
        <v>128</v>
      </c>
      <c r="F11" t="s">
        <v>177</v>
      </c>
      <c r="G11">
        <v>2018</v>
      </c>
      <c r="H11" t="s">
        <v>89</v>
      </c>
      <c r="I11" t="s">
        <v>62</v>
      </c>
      <c r="J11" t="s">
        <v>208</v>
      </c>
      <c r="K11" t="s">
        <v>321</v>
      </c>
      <c r="L11" t="s">
        <v>692</v>
      </c>
      <c r="M11" t="s">
        <v>383</v>
      </c>
      <c r="N11" t="s">
        <v>639</v>
      </c>
      <c r="O11" t="s">
        <v>284</v>
      </c>
      <c r="P11" t="s">
        <v>3</v>
      </c>
      <c r="Q11" t="s">
        <v>705</v>
      </c>
      <c r="R11" t="s">
        <v>309</v>
      </c>
      <c r="S11" t="s">
        <v>702</v>
      </c>
      <c r="T11">
        <v>1361</v>
      </c>
      <c r="U11" t="s">
        <v>702</v>
      </c>
      <c r="V11">
        <v>1361</v>
      </c>
      <c r="W11" t="s">
        <v>730</v>
      </c>
      <c r="X11">
        <f t="shared" si="0"/>
        <v>100</v>
      </c>
      <c r="Y11">
        <v>100</v>
      </c>
      <c r="Z11" t="s">
        <v>311</v>
      </c>
      <c r="AA11" t="s">
        <v>304</v>
      </c>
      <c r="AB11" t="s">
        <v>299</v>
      </c>
      <c r="AC11" t="s">
        <v>299</v>
      </c>
      <c r="AD11" t="s">
        <v>299</v>
      </c>
      <c r="AE11" t="s">
        <v>642</v>
      </c>
      <c r="AF11" t="s">
        <v>643</v>
      </c>
      <c r="AG11" t="s">
        <v>10</v>
      </c>
      <c r="AH11" t="s">
        <v>307</v>
      </c>
      <c r="AI11" t="s">
        <v>771</v>
      </c>
      <c r="AJ11" t="s">
        <v>779</v>
      </c>
      <c r="AK11" t="s">
        <v>307</v>
      </c>
      <c r="AL11" t="s">
        <v>306</v>
      </c>
      <c r="AM11" t="s">
        <v>19</v>
      </c>
      <c r="AN11" t="s">
        <v>307</v>
      </c>
      <c r="AO11" t="s">
        <v>315</v>
      </c>
      <c r="AP11" t="s">
        <v>299</v>
      </c>
      <c r="AQ11" t="s">
        <v>19</v>
      </c>
      <c r="AR11" t="s">
        <v>19</v>
      </c>
      <c r="AS11">
        <v>0</v>
      </c>
      <c r="AT11">
        <v>1</v>
      </c>
      <c r="AU11" t="s">
        <v>375</v>
      </c>
      <c r="AV11" t="s">
        <v>316</v>
      </c>
      <c r="AW11" t="s">
        <v>10</v>
      </c>
      <c r="AX11" t="s">
        <v>308</v>
      </c>
      <c r="AY11" t="s">
        <v>640</v>
      </c>
      <c r="AZ11" t="s">
        <v>314</v>
      </c>
      <c r="BA11" t="s">
        <v>299</v>
      </c>
      <c r="BB11">
        <v>17.899999999999999</v>
      </c>
      <c r="BC11" t="s">
        <v>305</v>
      </c>
    </row>
    <row r="12" spans="1:55" x14ac:dyDescent="0.25">
      <c r="A12" t="s">
        <v>760</v>
      </c>
      <c r="B12" t="s">
        <v>125</v>
      </c>
      <c r="C12">
        <v>34</v>
      </c>
      <c r="D12">
        <v>4</v>
      </c>
      <c r="E12" t="s">
        <v>129</v>
      </c>
      <c r="F12" t="s">
        <v>178</v>
      </c>
      <c r="G12">
        <v>2015</v>
      </c>
      <c r="H12" t="s">
        <v>90</v>
      </c>
      <c r="I12" t="s">
        <v>63</v>
      </c>
      <c r="J12" t="s">
        <v>760</v>
      </c>
      <c r="K12" t="s">
        <v>299</v>
      </c>
      <c r="L12" t="s">
        <v>695</v>
      </c>
      <c r="M12" t="s">
        <v>386</v>
      </c>
      <c r="N12" t="s">
        <v>641</v>
      </c>
      <c r="O12" t="s">
        <v>283</v>
      </c>
      <c r="P12" t="s">
        <v>10</v>
      </c>
      <c r="Q12" t="s">
        <v>706</v>
      </c>
      <c r="R12" t="s">
        <v>330</v>
      </c>
      <c r="S12" t="s">
        <v>699</v>
      </c>
      <c r="T12">
        <v>943</v>
      </c>
      <c r="U12" t="s">
        <v>699</v>
      </c>
      <c r="V12">
        <v>380</v>
      </c>
      <c r="W12" t="s">
        <v>731</v>
      </c>
      <c r="X12">
        <f t="shared" si="0"/>
        <v>40.296924708377517</v>
      </c>
      <c r="Y12" t="s">
        <v>688</v>
      </c>
      <c r="Z12" t="s">
        <v>327</v>
      </c>
      <c r="AA12" t="s">
        <v>328</v>
      </c>
      <c r="AB12" t="s">
        <v>329</v>
      </c>
      <c r="AC12" t="s">
        <v>299</v>
      </c>
      <c r="AD12" t="s">
        <v>299</v>
      </c>
      <c r="AE12" t="s">
        <v>645</v>
      </c>
      <c r="AF12" t="s">
        <v>644</v>
      </c>
      <c r="AG12" t="s">
        <v>10</v>
      </c>
      <c r="AH12" t="s">
        <v>323</v>
      </c>
      <c r="AI12" t="s">
        <v>773</v>
      </c>
      <c r="AJ12" t="s">
        <v>777</v>
      </c>
      <c r="AK12" t="s">
        <v>332</v>
      </c>
      <c r="AL12" t="s">
        <v>323</v>
      </c>
      <c r="AM12" t="s">
        <v>334</v>
      </c>
      <c r="AN12" t="s">
        <v>4</v>
      </c>
      <c r="AO12" t="s">
        <v>19</v>
      </c>
      <c r="AP12" t="s">
        <v>19</v>
      </c>
      <c r="AQ12" t="s">
        <v>19</v>
      </c>
      <c r="AR12" t="s">
        <v>19</v>
      </c>
      <c r="AS12">
        <v>1</v>
      </c>
      <c r="AT12" t="s">
        <v>768</v>
      </c>
      <c r="AU12" t="s">
        <v>375</v>
      </c>
      <c r="AV12" t="s">
        <v>326</v>
      </c>
      <c r="AW12" t="s">
        <v>10</v>
      </c>
      <c r="AX12" t="s">
        <v>325</v>
      </c>
      <c r="AY12" t="s">
        <v>335</v>
      </c>
      <c r="AZ12" t="s">
        <v>336</v>
      </c>
      <c r="BA12">
        <v>6.8</v>
      </c>
      <c r="BB12" t="s">
        <v>299</v>
      </c>
      <c r="BC12" t="s">
        <v>331</v>
      </c>
    </row>
    <row r="13" spans="1:55" x14ac:dyDescent="0.25">
      <c r="A13" t="s">
        <v>209</v>
      </c>
      <c r="B13" t="s">
        <v>49</v>
      </c>
      <c r="C13">
        <v>89</v>
      </c>
      <c r="D13">
        <v>2</v>
      </c>
      <c r="E13" t="s">
        <v>130</v>
      </c>
      <c r="F13" t="s">
        <v>179</v>
      </c>
      <c r="G13">
        <v>2020</v>
      </c>
      <c r="H13" t="s">
        <v>91</v>
      </c>
      <c r="I13" t="s">
        <v>64</v>
      </c>
      <c r="J13" t="s">
        <v>209</v>
      </c>
      <c r="K13" t="s">
        <v>299</v>
      </c>
      <c r="L13" t="s">
        <v>692</v>
      </c>
      <c r="M13" t="s">
        <v>337</v>
      </c>
      <c r="N13" t="s">
        <v>19</v>
      </c>
      <c r="O13" t="s">
        <v>284</v>
      </c>
      <c r="P13" t="s">
        <v>10</v>
      </c>
      <c r="Q13" t="s">
        <v>706</v>
      </c>
      <c r="R13" t="s">
        <v>343</v>
      </c>
      <c r="S13" t="s">
        <v>702</v>
      </c>
      <c r="T13">
        <v>82725</v>
      </c>
      <c r="U13" t="s">
        <v>702</v>
      </c>
      <c r="V13">
        <v>82725</v>
      </c>
      <c r="W13" t="s">
        <v>732</v>
      </c>
      <c r="X13">
        <f t="shared" si="0"/>
        <v>100</v>
      </c>
      <c r="Y13">
        <v>100</v>
      </c>
      <c r="Z13" t="s">
        <v>342</v>
      </c>
      <c r="AA13" t="s">
        <v>338</v>
      </c>
      <c r="AB13" t="s">
        <v>299</v>
      </c>
      <c r="AC13" t="s">
        <v>299</v>
      </c>
      <c r="AD13" t="s">
        <v>299</v>
      </c>
      <c r="AE13" t="s">
        <v>646</v>
      </c>
      <c r="AF13" t="s">
        <v>647</v>
      </c>
      <c r="AG13" t="s">
        <v>10</v>
      </c>
      <c r="AH13" t="s">
        <v>341</v>
      </c>
      <c r="AI13" t="s">
        <v>773</v>
      </c>
      <c r="AJ13" t="s">
        <v>777</v>
      </c>
      <c r="AK13" t="s">
        <v>765</v>
      </c>
      <c r="AL13" t="s">
        <v>339</v>
      </c>
      <c r="AM13" t="s">
        <v>755</v>
      </c>
      <c r="AN13" t="s">
        <v>4</v>
      </c>
      <c r="AO13" t="s">
        <v>19</v>
      </c>
      <c r="AP13" t="s">
        <v>19</v>
      </c>
      <c r="AQ13" t="s">
        <v>19</v>
      </c>
      <c r="AR13" t="s">
        <v>345</v>
      </c>
      <c r="AS13">
        <v>1</v>
      </c>
      <c r="AT13">
        <v>1</v>
      </c>
      <c r="AU13" t="s">
        <v>299</v>
      </c>
      <c r="AV13" t="s">
        <v>299</v>
      </c>
      <c r="AW13" t="s">
        <v>10</v>
      </c>
      <c r="AX13" t="s">
        <v>340</v>
      </c>
      <c r="AY13" t="s">
        <v>344</v>
      </c>
      <c r="AZ13" t="s">
        <v>648</v>
      </c>
      <c r="BA13">
        <v>14.6</v>
      </c>
      <c r="BB13" t="s">
        <v>299</v>
      </c>
      <c r="BC13" t="s">
        <v>350</v>
      </c>
    </row>
    <row r="14" spans="1:55" x14ac:dyDescent="0.25">
      <c r="A14" t="s">
        <v>210</v>
      </c>
      <c r="B14" t="s">
        <v>131</v>
      </c>
      <c r="C14">
        <v>84</v>
      </c>
      <c r="D14">
        <v>11</v>
      </c>
      <c r="E14" t="s">
        <v>132</v>
      </c>
      <c r="F14" t="s">
        <v>180</v>
      </c>
      <c r="G14">
        <v>2012</v>
      </c>
      <c r="H14" t="s">
        <v>92</v>
      </c>
      <c r="I14" t="s">
        <v>65</v>
      </c>
      <c r="J14" t="s">
        <v>210</v>
      </c>
      <c r="K14" t="s">
        <v>322</v>
      </c>
      <c r="L14" t="s">
        <v>691</v>
      </c>
      <c r="M14" t="s">
        <v>387</v>
      </c>
      <c r="N14" t="s">
        <v>649</v>
      </c>
      <c r="O14" t="s">
        <v>284</v>
      </c>
      <c r="P14" t="s">
        <v>3</v>
      </c>
      <c r="Q14" t="s">
        <v>706</v>
      </c>
      <c r="R14" t="s">
        <v>356</v>
      </c>
      <c r="S14" t="s">
        <v>698</v>
      </c>
      <c r="T14">
        <v>56</v>
      </c>
      <c r="U14" t="s">
        <v>698</v>
      </c>
      <c r="V14">
        <v>45</v>
      </c>
      <c r="W14" t="s">
        <v>733</v>
      </c>
      <c r="X14">
        <f t="shared" si="0"/>
        <v>80.357142857142861</v>
      </c>
      <c r="Y14" t="s">
        <v>687</v>
      </c>
      <c r="Z14" t="s">
        <v>355</v>
      </c>
      <c r="AA14" t="s">
        <v>352</v>
      </c>
      <c r="AB14" t="s">
        <v>357</v>
      </c>
      <c r="AC14" t="s">
        <v>683</v>
      </c>
      <c r="AD14" t="s">
        <v>358</v>
      </c>
      <c r="AE14" t="s">
        <v>650</v>
      </c>
      <c r="AF14" t="s">
        <v>299</v>
      </c>
      <c r="AG14" t="s">
        <v>10</v>
      </c>
      <c r="AH14" t="s">
        <v>353</v>
      </c>
      <c r="AI14" t="s">
        <v>771</v>
      </c>
      <c r="AJ14" t="s">
        <v>777</v>
      </c>
      <c r="AK14" t="s">
        <v>354</v>
      </c>
      <c r="AL14" t="s">
        <v>4</v>
      </c>
      <c r="AM14" t="s">
        <v>19</v>
      </c>
      <c r="AN14" t="s">
        <v>4</v>
      </c>
      <c r="AO14" t="s">
        <v>19</v>
      </c>
      <c r="AP14" t="s">
        <v>361</v>
      </c>
      <c r="AQ14" t="s">
        <v>362</v>
      </c>
      <c r="AR14" t="s">
        <v>19</v>
      </c>
      <c r="AS14">
        <v>1</v>
      </c>
      <c r="AT14">
        <v>1</v>
      </c>
      <c r="AU14" t="s">
        <v>299</v>
      </c>
      <c r="AV14" t="s">
        <v>299</v>
      </c>
      <c r="AW14" t="s">
        <v>3</v>
      </c>
      <c r="AX14" t="s">
        <v>351</v>
      </c>
      <c r="AY14" t="s">
        <v>359</v>
      </c>
      <c r="AZ14" t="s">
        <v>360</v>
      </c>
      <c r="BA14" t="s">
        <v>651</v>
      </c>
      <c r="BB14" t="s">
        <v>299</v>
      </c>
      <c r="BC14" t="s">
        <v>363</v>
      </c>
    </row>
    <row r="15" spans="1:55" x14ac:dyDescent="0.25">
      <c r="A15" t="s">
        <v>211</v>
      </c>
      <c r="B15" t="s">
        <v>133</v>
      </c>
      <c r="C15">
        <v>61</v>
      </c>
      <c r="D15">
        <v>3</v>
      </c>
      <c r="E15" t="s">
        <v>134</v>
      </c>
      <c r="F15" t="s">
        <v>181</v>
      </c>
      <c r="G15">
        <v>2015</v>
      </c>
      <c r="H15" t="s">
        <v>93</v>
      </c>
      <c r="I15" t="s">
        <v>66</v>
      </c>
      <c r="J15" t="s">
        <v>211</v>
      </c>
      <c r="K15" t="s">
        <v>320</v>
      </c>
      <c r="L15" t="s">
        <v>691</v>
      </c>
      <c r="M15" t="s">
        <v>387</v>
      </c>
      <c r="N15" t="s">
        <v>649</v>
      </c>
      <c r="O15" t="s">
        <v>283</v>
      </c>
      <c r="P15" t="s">
        <v>3</v>
      </c>
      <c r="Q15" t="s">
        <v>706</v>
      </c>
      <c r="R15" t="s">
        <v>594</v>
      </c>
      <c r="S15" t="s">
        <v>701</v>
      </c>
      <c r="T15">
        <v>184</v>
      </c>
      <c r="U15" t="s">
        <v>701</v>
      </c>
      <c r="V15">
        <v>184</v>
      </c>
      <c r="W15" t="s">
        <v>734</v>
      </c>
      <c r="X15">
        <f t="shared" si="0"/>
        <v>100</v>
      </c>
      <c r="Y15">
        <v>100</v>
      </c>
      <c r="Z15" t="s">
        <v>595</v>
      </c>
      <c r="AA15" t="s">
        <v>597</v>
      </c>
      <c r="AB15" t="s">
        <v>598</v>
      </c>
      <c r="AC15" t="s">
        <v>299</v>
      </c>
      <c r="AD15" t="s">
        <v>299</v>
      </c>
      <c r="AE15" t="s">
        <v>597</v>
      </c>
      <c r="AF15" t="s">
        <v>605</v>
      </c>
      <c r="AG15" t="s">
        <v>3</v>
      </c>
      <c r="AH15" t="s">
        <v>600</v>
      </c>
      <c r="AI15" t="s">
        <v>772</v>
      </c>
      <c r="AJ15" t="s">
        <v>777</v>
      </c>
      <c r="AK15" t="s">
        <v>602</v>
      </c>
      <c r="AL15" t="s">
        <v>4</v>
      </c>
      <c r="AM15" t="s">
        <v>19</v>
      </c>
      <c r="AN15" t="s">
        <v>601</v>
      </c>
      <c r="AO15" t="s">
        <v>299</v>
      </c>
      <c r="AP15" t="s">
        <v>19</v>
      </c>
      <c r="AQ15" t="s">
        <v>19</v>
      </c>
      <c r="AR15" t="s">
        <v>603</v>
      </c>
      <c r="AS15">
        <v>1</v>
      </c>
      <c r="AT15" t="s">
        <v>768</v>
      </c>
      <c r="AU15" t="s">
        <v>375</v>
      </c>
      <c r="AV15" t="s">
        <v>375</v>
      </c>
      <c r="AW15" t="s">
        <v>3</v>
      </c>
      <c r="AX15" t="s">
        <v>596</v>
      </c>
      <c r="AY15" t="s">
        <v>606</v>
      </c>
      <c r="AZ15" t="s">
        <v>604</v>
      </c>
      <c r="BA15">
        <v>24.5</v>
      </c>
      <c r="BB15" t="s">
        <v>299</v>
      </c>
      <c r="BC15" t="s">
        <v>599</v>
      </c>
    </row>
    <row r="16" spans="1:55" x14ac:dyDescent="0.25">
      <c r="A16" t="s">
        <v>212</v>
      </c>
      <c r="B16" t="s">
        <v>135</v>
      </c>
      <c r="C16">
        <v>10</v>
      </c>
      <c r="D16">
        <v>1</v>
      </c>
      <c r="E16" t="s">
        <v>136</v>
      </c>
      <c r="F16" t="s">
        <v>182</v>
      </c>
      <c r="G16">
        <v>2016</v>
      </c>
      <c r="H16" t="s">
        <v>94</v>
      </c>
      <c r="I16" t="s">
        <v>67</v>
      </c>
      <c r="J16" t="s">
        <v>212</v>
      </c>
      <c r="K16" t="s">
        <v>299</v>
      </c>
      <c r="L16" t="s">
        <v>695</v>
      </c>
      <c r="M16" t="s">
        <v>388</v>
      </c>
      <c r="N16" t="s">
        <v>652</v>
      </c>
      <c r="O16" t="s">
        <v>299</v>
      </c>
      <c r="P16" t="s">
        <v>3</v>
      </c>
      <c r="Q16" t="s">
        <v>299</v>
      </c>
      <c r="R16" t="s">
        <v>369</v>
      </c>
      <c r="S16" t="s">
        <v>699</v>
      </c>
      <c r="T16">
        <v>200</v>
      </c>
      <c r="U16" t="s">
        <v>699</v>
      </c>
      <c r="V16">
        <v>200</v>
      </c>
      <c r="W16" t="s">
        <v>735</v>
      </c>
      <c r="X16">
        <f t="shared" si="0"/>
        <v>100</v>
      </c>
      <c r="Y16">
        <v>100</v>
      </c>
      <c r="Z16" t="s">
        <v>367</v>
      </c>
      <c r="AA16" t="s">
        <v>368</v>
      </c>
      <c r="AB16" t="s">
        <v>370</v>
      </c>
      <c r="AC16" t="s">
        <v>684</v>
      </c>
      <c r="AD16" t="s">
        <v>371</v>
      </c>
      <c r="AE16" t="s">
        <v>653</v>
      </c>
      <c r="AF16" t="s">
        <v>654</v>
      </c>
      <c r="AG16" t="s">
        <v>10</v>
      </c>
      <c r="AH16" t="s">
        <v>365</v>
      </c>
      <c r="AI16" t="s">
        <v>778</v>
      </c>
      <c r="AJ16" t="s">
        <v>777</v>
      </c>
      <c r="AK16" t="s">
        <v>293</v>
      </c>
      <c r="AL16" t="s">
        <v>4</v>
      </c>
      <c r="AM16" t="s">
        <v>19</v>
      </c>
      <c r="AN16" t="s">
        <v>4</v>
      </c>
      <c r="AO16" t="s">
        <v>19</v>
      </c>
      <c r="AP16" t="s">
        <v>293</v>
      </c>
      <c r="AQ16" t="s">
        <v>372</v>
      </c>
      <c r="AR16" t="s">
        <v>19</v>
      </c>
      <c r="AS16">
        <v>1</v>
      </c>
      <c r="AT16" t="s">
        <v>768</v>
      </c>
      <c r="AU16" t="s">
        <v>299</v>
      </c>
      <c r="AV16" t="s">
        <v>299</v>
      </c>
      <c r="AW16" t="s">
        <v>10</v>
      </c>
      <c r="AX16" t="s">
        <v>364</v>
      </c>
      <c r="AY16" t="s">
        <v>373</v>
      </c>
      <c r="AZ16" t="s">
        <v>374</v>
      </c>
      <c r="BA16" t="s">
        <v>299</v>
      </c>
      <c r="BB16" t="s">
        <v>299</v>
      </c>
      <c r="BC16" t="s">
        <v>366</v>
      </c>
    </row>
    <row r="17" spans="1:55" x14ac:dyDescent="0.25">
      <c r="A17" t="s">
        <v>394</v>
      </c>
      <c r="B17" t="s">
        <v>137</v>
      </c>
      <c r="C17">
        <v>52</v>
      </c>
      <c r="D17">
        <v>64</v>
      </c>
      <c r="E17" t="s">
        <v>138</v>
      </c>
      <c r="F17" t="s">
        <v>183</v>
      </c>
      <c r="G17">
        <v>2005</v>
      </c>
      <c r="H17" t="s">
        <v>95</v>
      </c>
      <c r="I17" t="s">
        <v>68</v>
      </c>
      <c r="J17" t="s">
        <v>394</v>
      </c>
      <c r="K17" t="s">
        <v>299</v>
      </c>
      <c r="L17" t="s">
        <v>691</v>
      </c>
      <c r="M17" t="s">
        <v>378</v>
      </c>
      <c r="N17" t="s">
        <v>655</v>
      </c>
      <c r="O17" t="s">
        <v>284</v>
      </c>
      <c r="P17" t="s">
        <v>3</v>
      </c>
      <c r="Q17" t="s">
        <v>706</v>
      </c>
      <c r="R17" t="s">
        <v>390</v>
      </c>
      <c r="S17" t="s">
        <v>699</v>
      </c>
      <c r="T17">
        <v>218</v>
      </c>
      <c r="U17" t="s">
        <v>699</v>
      </c>
      <c r="V17">
        <v>218</v>
      </c>
      <c r="W17" t="s">
        <v>736</v>
      </c>
      <c r="X17">
        <f t="shared" si="0"/>
        <v>100</v>
      </c>
      <c r="Y17">
        <v>100</v>
      </c>
      <c r="Z17" t="s">
        <v>392</v>
      </c>
      <c r="AA17" t="s">
        <v>393</v>
      </c>
      <c r="AB17" t="s">
        <v>417</v>
      </c>
      <c r="AC17" t="s">
        <v>299</v>
      </c>
      <c r="AD17" t="s">
        <v>299</v>
      </c>
      <c r="AE17" t="s">
        <v>656</v>
      </c>
      <c r="AF17" t="s">
        <v>299</v>
      </c>
      <c r="AG17" t="s">
        <v>10</v>
      </c>
      <c r="AH17" t="s">
        <v>376</v>
      </c>
      <c r="AI17" t="s">
        <v>771</v>
      </c>
      <c r="AJ17" t="s">
        <v>777</v>
      </c>
      <c r="AK17" t="s">
        <v>376</v>
      </c>
      <c r="AL17" t="s">
        <v>4</v>
      </c>
      <c r="AM17" t="s">
        <v>19</v>
      </c>
      <c r="AN17" t="s">
        <v>4</v>
      </c>
      <c r="AO17" t="s">
        <v>19</v>
      </c>
      <c r="AP17" t="s">
        <v>376</v>
      </c>
      <c r="AQ17" t="s">
        <v>299</v>
      </c>
      <c r="AR17" t="s">
        <v>377</v>
      </c>
      <c r="AS17">
        <v>0</v>
      </c>
      <c r="AT17">
        <v>1</v>
      </c>
      <c r="AU17" t="s">
        <v>375</v>
      </c>
      <c r="AV17" t="s">
        <v>375</v>
      </c>
      <c r="AW17" t="s">
        <v>3</v>
      </c>
      <c r="AX17" t="s">
        <v>391</v>
      </c>
      <c r="AY17" t="s">
        <v>659</v>
      </c>
      <c r="AZ17" t="s">
        <v>658</v>
      </c>
      <c r="BA17" t="s">
        <v>657</v>
      </c>
      <c r="BB17" t="s">
        <v>299</v>
      </c>
      <c r="BC17" t="s">
        <v>389</v>
      </c>
    </row>
    <row r="18" spans="1:55" x14ac:dyDescent="0.25">
      <c r="A18" t="s">
        <v>394</v>
      </c>
      <c r="B18" t="s">
        <v>139</v>
      </c>
      <c r="C18">
        <v>22</v>
      </c>
      <c r="D18">
        <v>1</v>
      </c>
      <c r="E18" t="s">
        <v>140</v>
      </c>
      <c r="F18" t="s">
        <v>184</v>
      </c>
      <c r="G18">
        <v>2005</v>
      </c>
      <c r="H18" t="s">
        <v>96</v>
      </c>
      <c r="I18" t="s">
        <v>69</v>
      </c>
      <c r="J18" t="s">
        <v>394</v>
      </c>
      <c r="K18" t="s">
        <v>299</v>
      </c>
      <c r="L18" t="s">
        <v>691</v>
      </c>
      <c r="M18" t="s">
        <v>378</v>
      </c>
      <c r="N18" t="s">
        <v>655</v>
      </c>
      <c r="O18" t="s">
        <v>284</v>
      </c>
      <c r="P18" t="s">
        <v>3</v>
      </c>
      <c r="Q18" t="s">
        <v>706</v>
      </c>
      <c r="R18" t="s">
        <v>397</v>
      </c>
      <c r="S18" t="s">
        <v>701</v>
      </c>
      <c r="T18">
        <v>172</v>
      </c>
      <c r="U18" t="s">
        <v>701</v>
      </c>
      <c r="V18">
        <v>172</v>
      </c>
      <c r="W18" t="s">
        <v>737</v>
      </c>
      <c r="X18">
        <f t="shared" si="0"/>
        <v>100</v>
      </c>
      <c r="Y18">
        <v>100</v>
      </c>
      <c r="Z18" t="s">
        <v>395</v>
      </c>
      <c r="AA18" t="s">
        <v>403</v>
      </c>
      <c r="AB18" t="s">
        <v>404</v>
      </c>
      <c r="AC18" t="s">
        <v>683</v>
      </c>
      <c r="AD18" t="s">
        <v>401</v>
      </c>
      <c r="AE18" t="s">
        <v>660</v>
      </c>
      <c r="AF18" t="s">
        <v>660</v>
      </c>
      <c r="AG18" t="s">
        <v>10</v>
      </c>
      <c r="AH18" t="s">
        <v>398</v>
      </c>
      <c r="AI18" t="s">
        <v>771</v>
      </c>
      <c r="AJ18" t="s">
        <v>777</v>
      </c>
      <c r="AK18" t="s">
        <v>399</v>
      </c>
      <c r="AL18" t="s">
        <v>4</v>
      </c>
      <c r="AM18" t="s">
        <v>19</v>
      </c>
      <c r="AN18" t="s">
        <v>4</v>
      </c>
      <c r="AO18" t="s">
        <v>19</v>
      </c>
      <c r="AP18" t="s">
        <v>398</v>
      </c>
      <c r="AQ18" t="s">
        <v>402</v>
      </c>
      <c r="AR18" t="s">
        <v>377</v>
      </c>
      <c r="AS18">
        <v>0</v>
      </c>
      <c r="AT18">
        <v>1</v>
      </c>
      <c r="AU18" t="s">
        <v>375</v>
      </c>
      <c r="AV18" t="s">
        <v>375</v>
      </c>
      <c r="AW18" t="s">
        <v>3</v>
      </c>
      <c r="AX18" t="s">
        <v>396</v>
      </c>
      <c r="AY18" t="s">
        <v>405</v>
      </c>
      <c r="AZ18" t="s">
        <v>662</v>
      </c>
      <c r="BA18" t="s">
        <v>661</v>
      </c>
      <c r="BB18" t="s">
        <v>299</v>
      </c>
      <c r="BC18" t="s">
        <v>400</v>
      </c>
    </row>
    <row r="19" spans="1:55" x14ac:dyDescent="0.25">
      <c r="A19" t="s">
        <v>213</v>
      </c>
      <c r="B19" t="s">
        <v>141</v>
      </c>
      <c r="C19">
        <v>6</v>
      </c>
      <c r="E19" t="s">
        <v>142</v>
      </c>
      <c r="F19" t="s">
        <v>185</v>
      </c>
      <c r="G19">
        <v>2017</v>
      </c>
      <c r="H19" t="s">
        <v>97</v>
      </c>
      <c r="I19" t="s">
        <v>70</v>
      </c>
      <c r="J19" t="s">
        <v>213</v>
      </c>
      <c r="K19" t="s">
        <v>584</v>
      </c>
      <c r="L19" t="s">
        <v>691</v>
      </c>
      <c r="M19" t="s">
        <v>387</v>
      </c>
      <c r="N19" t="s">
        <v>585</v>
      </c>
      <c r="O19" t="s">
        <v>283</v>
      </c>
      <c r="P19" t="s">
        <v>3</v>
      </c>
      <c r="Q19" t="s">
        <v>705</v>
      </c>
      <c r="R19" t="s">
        <v>589</v>
      </c>
      <c r="S19" t="s">
        <v>701</v>
      </c>
      <c r="T19">
        <v>150</v>
      </c>
      <c r="U19" t="s">
        <v>701</v>
      </c>
      <c r="V19">
        <v>150</v>
      </c>
      <c r="W19" t="s">
        <v>738</v>
      </c>
      <c r="X19">
        <f t="shared" si="0"/>
        <v>100</v>
      </c>
      <c r="Y19">
        <v>100</v>
      </c>
      <c r="Z19" t="s">
        <v>583</v>
      </c>
      <c r="AA19" t="s">
        <v>587</v>
      </c>
      <c r="AB19" t="s">
        <v>588</v>
      </c>
      <c r="AC19" t="s">
        <v>299</v>
      </c>
      <c r="AD19" t="s">
        <v>299</v>
      </c>
      <c r="AE19" t="s">
        <v>587</v>
      </c>
      <c r="AF19" t="s">
        <v>586</v>
      </c>
      <c r="AG19" t="s">
        <v>10</v>
      </c>
      <c r="AH19" t="s">
        <v>582</v>
      </c>
      <c r="AI19" t="s">
        <v>772</v>
      </c>
      <c r="AJ19" t="s">
        <v>777</v>
      </c>
      <c r="AK19" t="s">
        <v>763</v>
      </c>
      <c r="AL19" t="s">
        <v>4</v>
      </c>
      <c r="AM19" t="s">
        <v>19</v>
      </c>
      <c r="AN19" t="s">
        <v>581</v>
      </c>
      <c r="AO19" t="s">
        <v>677</v>
      </c>
      <c r="AP19" t="s">
        <v>19</v>
      </c>
      <c r="AQ19" t="s">
        <v>19</v>
      </c>
      <c r="AR19" t="s">
        <v>590</v>
      </c>
      <c r="AS19">
        <v>1</v>
      </c>
      <c r="AT19">
        <v>1</v>
      </c>
      <c r="AU19" t="s">
        <v>710</v>
      </c>
      <c r="AV19" t="s">
        <v>591</v>
      </c>
      <c r="AW19" t="s">
        <v>10</v>
      </c>
      <c r="AX19" t="s">
        <v>579</v>
      </c>
      <c r="AY19" t="s">
        <v>593</v>
      </c>
      <c r="AZ19" t="s">
        <v>676</v>
      </c>
      <c r="BA19" t="s">
        <v>299</v>
      </c>
      <c r="BB19" t="s">
        <v>299</v>
      </c>
      <c r="BC19" t="s">
        <v>592</v>
      </c>
    </row>
    <row r="20" spans="1:55" x14ac:dyDescent="0.25">
      <c r="A20" t="s">
        <v>762</v>
      </c>
      <c r="B20" t="s">
        <v>143</v>
      </c>
      <c r="C20">
        <v>81</v>
      </c>
      <c r="D20">
        <v>4</v>
      </c>
      <c r="E20" t="s">
        <v>144</v>
      </c>
      <c r="F20" t="s">
        <v>186</v>
      </c>
      <c r="G20">
        <v>2019</v>
      </c>
      <c r="H20" t="s">
        <v>98</v>
      </c>
      <c r="I20" t="s">
        <v>761</v>
      </c>
      <c r="J20" t="s">
        <v>762</v>
      </c>
      <c r="K20" t="s">
        <v>299</v>
      </c>
      <c r="L20" t="s">
        <v>695</v>
      </c>
      <c r="M20" t="s">
        <v>407</v>
      </c>
      <c r="N20" t="s">
        <v>663</v>
      </c>
      <c r="O20" t="s">
        <v>283</v>
      </c>
      <c r="P20" t="s">
        <v>3</v>
      </c>
      <c r="Q20" t="s">
        <v>705</v>
      </c>
      <c r="R20" t="s">
        <v>415</v>
      </c>
      <c r="S20" t="s">
        <v>698</v>
      </c>
      <c r="T20">
        <v>30</v>
      </c>
      <c r="U20" t="s">
        <v>698</v>
      </c>
      <c r="V20">
        <v>30</v>
      </c>
      <c r="W20" t="s">
        <v>739</v>
      </c>
      <c r="X20">
        <f t="shared" si="0"/>
        <v>100</v>
      </c>
      <c r="Y20">
        <v>100</v>
      </c>
      <c r="Z20" t="s">
        <v>416</v>
      </c>
      <c r="AA20" t="s">
        <v>419</v>
      </c>
      <c r="AB20" t="s">
        <v>418</v>
      </c>
      <c r="AC20" t="s">
        <v>683</v>
      </c>
      <c r="AD20" t="s">
        <v>420</v>
      </c>
      <c r="AE20" t="s">
        <v>410</v>
      </c>
      <c r="AF20" t="s">
        <v>412</v>
      </c>
      <c r="AG20" t="s">
        <v>10</v>
      </c>
      <c r="AH20" t="s">
        <v>413</v>
      </c>
      <c r="AI20" t="s">
        <v>778</v>
      </c>
      <c r="AJ20" t="s">
        <v>777</v>
      </c>
      <c r="AK20" t="s">
        <v>414</v>
      </c>
      <c r="AL20" t="s">
        <v>4</v>
      </c>
      <c r="AM20" t="s">
        <v>19</v>
      </c>
      <c r="AN20" t="s">
        <v>4</v>
      </c>
      <c r="AO20" t="s">
        <v>19</v>
      </c>
      <c r="AP20" t="s">
        <v>413</v>
      </c>
      <c r="AQ20" t="s">
        <v>421</v>
      </c>
      <c r="AR20" t="s">
        <v>19</v>
      </c>
      <c r="AS20">
        <v>0</v>
      </c>
      <c r="AT20">
        <v>1</v>
      </c>
      <c r="AU20" t="s">
        <v>709</v>
      </c>
      <c r="AV20" t="s">
        <v>422</v>
      </c>
      <c r="AW20" t="s">
        <v>3</v>
      </c>
      <c r="AX20" t="s">
        <v>411</v>
      </c>
      <c r="AY20" t="s">
        <v>425</v>
      </c>
      <c r="AZ20" t="s">
        <v>424</v>
      </c>
      <c r="BA20" t="s">
        <v>423</v>
      </c>
      <c r="BB20" t="s">
        <v>299</v>
      </c>
    </row>
    <row r="21" spans="1:55" x14ac:dyDescent="0.25">
      <c r="A21" t="s">
        <v>214</v>
      </c>
      <c r="B21" t="s">
        <v>145</v>
      </c>
      <c r="C21">
        <v>58</v>
      </c>
      <c r="D21">
        <v>1</v>
      </c>
      <c r="E21" t="s">
        <v>146</v>
      </c>
      <c r="F21" t="s">
        <v>187</v>
      </c>
      <c r="G21">
        <v>2015</v>
      </c>
      <c r="H21" t="s">
        <v>99</v>
      </c>
      <c r="I21" t="s">
        <v>71</v>
      </c>
      <c r="J21" t="s">
        <v>214</v>
      </c>
      <c r="K21" t="s">
        <v>322</v>
      </c>
      <c r="L21" t="s">
        <v>692</v>
      </c>
      <c r="M21" t="s">
        <v>426</v>
      </c>
      <c r="N21" t="s">
        <v>664</v>
      </c>
      <c r="O21" t="s">
        <v>284</v>
      </c>
      <c r="P21" t="s">
        <v>3</v>
      </c>
      <c r="Q21" t="s">
        <v>705</v>
      </c>
      <c r="R21" t="s">
        <v>427</v>
      </c>
      <c r="S21" t="s">
        <v>701</v>
      </c>
      <c r="T21">
        <v>111</v>
      </c>
      <c r="U21" t="s">
        <v>701</v>
      </c>
      <c r="V21">
        <v>111</v>
      </c>
      <c r="W21" t="s">
        <v>740</v>
      </c>
      <c r="X21">
        <f t="shared" si="0"/>
        <v>100</v>
      </c>
      <c r="Y21">
        <v>100</v>
      </c>
      <c r="Z21" t="s">
        <v>428</v>
      </c>
      <c r="AA21" t="s">
        <v>465</v>
      </c>
      <c r="AB21" t="s">
        <v>430</v>
      </c>
      <c r="AC21" t="s">
        <v>684</v>
      </c>
      <c r="AD21" t="s">
        <v>431</v>
      </c>
      <c r="AE21" t="s">
        <v>466</v>
      </c>
      <c r="AF21" t="s">
        <v>429</v>
      </c>
      <c r="AG21" t="s">
        <v>3</v>
      </c>
      <c r="AH21" t="s">
        <v>4</v>
      </c>
      <c r="AI21" t="s">
        <v>783</v>
      </c>
      <c r="AJ21" t="s">
        <v>777</v>
      </c>
      <c r="AK21" t="s">
        <v>432</v>
      </c>
      <c r="AL21" t="s">
        <v>4</v>
      </c>
      <c r="AM21" t="s">
        <v>19</v>
      </c>
      <c r="AN21" t="s">
        <v>4</v>
      </c>
      <c r="AO21" t="s">
        <v>19</v>
      </c>
      <c r="AP21" t="s">
        <v>432</v>
      </c>
      <c r="AQ21" t="s">
        <v>433</v>
      </c>
      <c r="AR21" t="s">
        <v>19</v>
      </c>
      <c r="AS21">
        <v>1</v>
      </c>
      <c r="AT21" t="s">
        <v>768</v>
      </c>
      <c r="AU21" t="s">
        <v>299</v>
      </c>
      <c r="AV21" t="s">
        <v>434</v>
      </c>
      <c r="AW21" t="s">
        <v>3</v>
      </c>
      <c r="AX21" t="s">
        <v>435</v>
      </c>
      <c r="AY21" t="s">
        <v>436</v>
      </c>
      <c r="AZ21" t="s">
        <v>437</v>
      </c>
      <c r="BA21">
        <v>11</v>
      </c>
      <c r="BB21" t="s">
        <v>299</v>
      </c>
    </row>
    <row r="22" spans="1:55" ht="16.5" customHeight="1" x14ac:dyDescent="0.25">
      <c r="A22" t="s">
        <v>215</v>
      </c>
      <c r="B22" t="s">
        <v>147</v>
      </c>
      <c r="C22">
        <v>14</v>
      </c>
      <c r="D22">
        <v>5</v>
      </c>
      <c r="E22" t="s">
        <v>148</v>
      </c>
      <c r="F22" t="s">
        <v>188</v>
      </c>
      <c r="G22">
        <v>2020</v>
      </c>
      <c r="H22" t="s">
        <v>100</v>
      </c>
      <c r="I22" t="s">
        <v>72</v>
      </c>
      <c r="J22" t="s">
        <v>215</v>
      </c>
      <c r="K22" t="s">
        <v>299</v>
      </c>
      <c r="L22" t="s">
        <v>695</v>
      </c>
      <c r="M22" t="s">
        <v>407</v>
      </c>
      <c r="N22" t="s">
        <v>665</v>
      </c>
      <c r="O22" t="s">
        <v>283</v>
      </c>
      <c r="P22" t="s">
        <v>3</v>
      </c>
      <c r="Q22" t="s">
        <v>705</v>
      </c>
      <c r="R22" t="s">
        <v>443</v>
      </c>
      <c r="S22" t="s">
        <v>698</v>
      </c>
      <c r="T22">
        <v>99</v>
      </c>
      <c r="U22" t="s">
        <v>698</v>
      </c>
      <c r="V22">
        <v>68</v>
      </c>
      <c r="W22" t="s">
        <v>741</v>
      </c>
      <c r="X22">
        <f t="shared" si="0"/>
        <v>68.686868686868678</v>
      </c>
      <c r="Y22" t="s">
        <v>687</v>
      </c>
      <c r="Z22" t="s">
        <v>441</v>
      </c>
      <c r="AA22" t="s">
        <v>448</v>
      </c>
      <c r="AB22" t="s">
        <v>299</v>
      </c>
      <c r="AC22" t="s">
        <v>683</v>
      </c>
      <c r="AD22" t="s">
        <v>442</v>
      </c>
      <c r="AE22" t="s">
        <v>439</v>
      </c>
      <c r="AF22" t="s">
        <v>440</v>
      </c>
      <c r="AG22" t="s">
        <v>3</v>
      </c>
      <c r="AH22" t="s">
        <v>766</v>
      </c>
      <c r="AI22" t="s">
        <v>771</v>
      </c>
      <c r="AJ22" t="s">
        <v>777</v>
      </c>
      <c r="AK22" t="s">
        <v>716</v>
      </c>
      <c r="AL22" t="s">
        <v>4</v>
      </c>
      <c r="AM22" t="s">
        <v>19</v>
      </c>
      <c r="AN22" t="s">
        <v>4</v>
      </c>
      <c r="AO22" t="s">
        <v>19</v>
      </c>
      <c r="AP22" t="s">
        <v>716</v>
      </c>
      <c r="AQ22" t="s">
        <v>444</v>
      </c>
      <c r="AR22" t="s">
        <v>19</v>
      </c>
      <c r="AS22">
        <v>1</v>
      </c>
      <c r="AT22" t="s">
        <v>768</v>
      </c>
      <c r="AU22" t="s">
        <v>299</v>
      </c>
      <c r="AV22" t="s">
        <v>299</v>
      </c>
      <c r="AW22" t="s">
        <v>10</v>
      </c>
      <c r="AX22" t="s">
        <v>438</v>
      </c>
      <c r="AY22" t="s">
        <v>446</v>
      </c>
      <c r="AZ22" t="s">
        <v>445</v>
      </c>
      <c r="BA22">
        <v>4.04</v>
      </c>
      <c r="BB22" t="s">
        <v>299</v>
      </c>
      <c r="BC22" t="s">
        <v>447</v>
      </c>
    </row>
    <row r="23" spans="1:55" x14ac:dyDescent="0.25">
      <c r="A23" t="s">
        <v>682</v>
      </c>
      <c r="B23" t="s">
        <v>149</v>
      </c>
      <c r="C23">
        <v>10</v>
      </c>
      <c r="D23">
        <v>1</v>
      </c>
      <c r="E23" t="s">
        <v>150</v>
      </c>
      <c r="F23" t="s">
        <v>189</v>
      </c>
      <c r="G23">
        <v>2017</v>
      </c>
      <c r="H23" t="s">
        <v>101</v>
      </c>
      <c r="I23" t="s">
        <v>73</v>
      </c>
      <c r="J23" t="s">
        <v>682</v>
      </c>
      <c r="K23" t="s">
        <v>299</v>
      </c>
      <c r="L23" t="s">
        <v>689</v>
      </c>
      <c r="M23" t="s">
        <v>449</v>
      </c>
      <c r="N23" t="s">
        <v>666</v>
      </c>
      <c r="O23" t="s">
        <v>283</v>
      </c>
      <c r="P23" t="s">
        <v>3</v>
      </c>
      <c r="Q23" t="s">
        <v>705</v>
      </c>
      <c r="R23" t="s">
        <v>457</v>
      </c>
      <c r="S23" t="s">
        <v>698</v>
      </c>
      <c r="T23">
        <v>85</v>
      </c>
      <c r="U23" t="s">
        <v>698</v>
      </c>
      <c r="V23">
        <v>57</v>
      </c>
      <c r="W23" t="s">
        <v>742</v>
      </c>
      <c r="X23">
        <f t="shared" si="0"/>
        <v>67.058823529411754</v>
      </c>
      <c r="Y23" t="s">
        <v>687</v>
      </c>
      <c r="Z23" t="s">
        <v>458</v>
      </c>
      <c r="AA23" t="s">
        <v>460</v>
      </c>
      <c r="AB23" t="s">
        <v>459</v>
      </c>
      <c r="AC23" t="s">
        <v>299</v>
      </c>
      <c r="AD23" t="s">
        <v>299</v>
      </c>
      <c r="AE23" t="s">
        <v>452</v>
      </c>
      <c r="AF23" t="s">
        <v>461</v>
      </c>
      <c r="AG23" t="s">
        <v>456</v>
      </c>
      <c r="AH23" t="s">
        <v>454</v>
      </c>
      <c r="AI23" t="s">
        <v>772</v>
      </c>
      <c r="AJ23" t="s">
        <v>777</v>
      </c>
      <c r="AK23" t="s">
        <v>455</v>
      </c>
      <c r="AL23" t="s">
        <v>4</v>
      </c>
      <c r="AM23" t="s">
        <v>19</v>
      </c>
      <c r="AN23" t="s">
        <v>455</v>
      </c>
      <c r="AO23" t="s">
        <v>464</v>
      </c>
      <c r="AP23" t="s">
        <v>19</v>
      </c>
      <c r="AQ23" t="s">
        <v>19</v>
      </c>
      <c r="AR23" t="s">
        <v>462</v>
      </c>
      <c r="AS23">
        <v>1</v>
      </c>
      <c r="AT23">
        <v>1</v>
      </c>
      <c r="AU23" t="s">
        <v>712</v>
      </c>
      <c r="AV23" t="s">
        <v>453</v>
      </c>
      <c r="AW23" t="s">
        <v>10</v>
      </c>
      <c r="AX23" t="s">
        <v>451</v>
      </c>
      <c r="AY23" t="s">
        <v>450</v>
      </c>
      <c r="AZ23" t="s">
        <v>463</v>
      </c>
      <c r="BA23" t="s">
        <v>299</v>
      </c>
      <c r="BB23" t="s">
        <v>299</v>
      </c>
      <c r="BC23" t="s">
        <v>717</v>
      </c>
    </row>
    <row r="24" spans="1:55" x14ac:dyDescent="0.25">
      <c r="A24" t="s">
        <v>216</v>
      </c>
      <c r="B24" t="s">
        <v>151</v>
      </c>
      <c r="C24">
        <v>3</v>
      </c>
      <c r="D24">
        <v>5</v>
      </c>
      <c r="E24" t="s">
        <v>152</v>
      </c>
      <c r="F24" t="s">
        <v>190</v>
      </c>
      <c r="G24">
        <v>2008</v>
      </c>
      <c r="H24" t="s">
        <v>102</v>
      </c>
      <c r="I24" t="s">
        <v>74</v>
      </c>
      <c r="J24" t="s">
        <v>216</v>
      </c>
      <c r="K24" t="s">
        <v>299</v>
      </c>
      <c r="L24" t="s">
        <v>695</v>
      </c>
      <c r="M24" t="s">
        <v>407</v>
      </c>
      <c r="N24" t="s">
        <v>667</v>
      </c>
      <c r="O24" t="s">
        <v>283</v>
      </c>
      <c r="P24" t="s">
        <v>3</v>
      </c>
      <c r="Q24" t="s">
        <v>705</v>
      </c>
      <c r="R24" t="s">
        <v>473</v>
      </c>
      <c r="S24" t="s">
        <v>701</v>
      </c>
      <c r="T24">
        <v>101</v>
      </c>
      <c r="U24" t="s">
        <v>701</v>
      </c>
      <c r="V24">
        <v>101</v>
      </c>
      <c r="W24" t="s">
        <v>743</v>
      </c>
      <c r="X24">
        <f t="shared" si="0"/>
        <v>100</v>
      </c>
      <c r="Y24">
        <v>100</v>
      </c>
      <c r="Z24" t="s">
        <v>475</v>
      </c>
      <c r="AA24" t="s">
        <v>474</v>
      </c>
      <c r="AB24" t="s">
        <v>472</v>
      </c>
      <c r="AC24" t="s">
        <v>683</v>
      </c>
      <c r="AD24" t="s">
        <v>468</v>
      </c>
      <c r="AE24" t="s">
        <v>299</v>
      </c>
      <c r="AF24" t="s">
        <v>470</v>
      </c>
      <c r="AG24" t="s">
        <v>10</v>
      </c>
      <c r="AH24" t="s">
        <v>471</v>
      </c>
      <c r="AI24" t="s">
        <v>772</v>
      </c>
      <c r="AJ24" t="s">
        <v>777</v>
      </c>
      <c r="AK24" t="s">
        <v>476</v>
      </c>
      <c r="AL24" t="s">
        <v>4</v>
      </c>
      <c r="AM24" t="s">
        <v>19</v>
      </c>
      <c r="AN24" t="s">
        <v>467</v>
      </c>
      <c r="AO24" t="s">
        <v>477</v>
      </c>
      <c r="AP24" t="s">
        <v>19</v>
      </c>
      <c r="AQ24" t="s">
        <v>19</v>
      </c>
      <c r="AR24" t="s">
        <v>479</v>
      </c>
      <c r="AS24">
        <v>0</v>
      </c>
      <c r="AT24">
        <v>1</v>
      </c>
      <c r="AU24" t="s">
        <v>299</v>
      </c>
      <c r="AV24" t="s">
        <v>299</v>
      </c>
      <c r="AW24" t="s">
        <v>10</v>
      </c>
      <c r="AX24" t="s">
        <v>469</v>
      </c>
      <c r="AY24" t="s">
        <v>480</v>
      </c>
      <c r="AZ24" t="s">
        <v>478</v>
      </c>
      <c r="BA24">
        <v>8.9</v>
      </c>
      <c r="BB24" t="s">
        <v>299</v>
      </c>
      <c r="BC24" t="s">
        <v>481</v>
      </c>
    </row>
    <row r="25" spans="1:55" x14ac:dyDescent="0.25">
      <c r="A25" t="s">
        <v>482</v>
      </c>
      <c r="B25" t="s">
        <v>153</v>
      </c>
      <c r="C25">
        <v>23</v>
      </c>
      <c r="D25">
        <v>3</v>
      </c>
      <c r="E25" t="s">
        <v>154</v>
      </c>
      <c r="F25" t="s">
        <v>191</v>
      </c>
      <c r="G25">
        <v>2021</v>
      </c>
      <c r="H25" t="s">
        <v>103</v>
      </c>
      <c r="I25" t="s">
        <v>75</v>
      </c>
      <c r="J25" t="s">
        <v>482</v>
      </c>
      <c r="K25" t="s">
        <v>322</v>
      </c>
      <c r="L25" t="s">
        <v>691</v>
      </c>
      <c r="M25" t="s">
        <v>483</v>
      </c>
      <c r="N25" t="s">
        <v>668</v>
      </c>
      <c r="O25" t="s">
        <v>284</v>
      </c>
      <c r="P25" t="s">
        <v>10</v>
      </c>
      <c r="Q25" t="s">
        <v>706</v>
      </c>
      <c r="R25" t="s">
        <v>490</v>
      </c>
      <c r="S25" t="s">
        <v>701</v>
      </c>
      <c r="T25">
        <v>180</v>
      </c>
      <c r="U25" t="s">
        <v>701</v>
      </c>
      <c r="V25">
        <v>180</v>
      </c>
      <c r="W25" t="s">
        <v>744</v>
      </c>
      <c r="X25">
        <f t="shared" si="0"/>
        <v>100</v>
      </c>
      <c r="Y25">
        <v>100</v>
      </c>
      <c r="Z25" t="s">
        <v>488</v>
      </c>
      <c r="AA25" t="s">
        <v>485</v>
      </c>
      <c r="AB25" t="s">
        <v>489</v>
      </c>
      <c r="AC25" t="s">
        <v>299</v>
      </c>
      <c r="AD25" t="s">
        <v>299</v>
      </c>
      <c r="AE25" t="s">
        <v>485</v>
      </c>
      <c r="AF25" t="s">
        <v>299</v>
      </c>
      <c r="AG25" t="s">
        <v>10</v>
      </c>
      <c r="AH25" t="s">
        <v>493</v>
      </c>
      <c r="AI25" t="s">
        <v>771</v>
      </c>
      <c r="AJ25" t="s">
        <v>777</v>
      </c>
      <c r="AK25" t="s">
        <v>487</v>
      </c>
      <c r="AL25" t="s">
        <v>4</v>
      </c>
      <c r="AM25" t="s">
        <v>19</v>
      </c>
      <c r="AN25" t="s">
        <v>4</v>
      </c>
      <c r="AO25" t="s">
        <v>19</v>
      </c>
      <c r="AP25" t="s">
        <v>487</v>
      </c>
      <c r="AQ25" t="s">
        <v>492</v>
      </c>
      <c r="AR25" t="s">
        <v>19</v>
      </c>
      <c r="AS25">
        <v>1</v>
      </c>
      <c r="AT25">
        <v>1</v>
      </c>
      <c r="AU25" t="s">
        <v>299</v>
      </c>
      <c r="AV25" t="s">
        <v>299</v>
      </c>
      <c r="AW25" t="s">
        <v>3</v>
      </c>
      <c r="AX25" t="s">
        <v>486</v>
      </c>
      <c r="AY25" t="s">
        <v>491</v>
      </c>
      <c r="AZ25" t="s">
        <v>494</v>
      </c>
      <c r="BA25" t="s">
        <v>299</v>
      </c>
      <c r="BB25" t="s">
        <v>299</v>
      </c>
      <c r="BC25" t="s">
        <v>484</v>
      </c>
    </row>
    <row r="26" spans="1:55" x14ac:dyDescent="0.25">
      <c r="A26" t="s">
        <v>678</v>
      </c>
      <c r="B26" t="s">
        <v>155</v>
      </c>
      <c r="C26">
        <v>98</v>
      </c>
      <c r="D26">
        <v>8</v>
      </c>
      <c r="E26" t="s">
        <v>156</v>
      </c>
      <c r="G26">
        <v>2020</v>
      </c>
      <c r="H26" t="s">
        <v>104</v>
      </c>
      <c r="I26" t="s">
        <v>76</v>
      </c>
      <c r="J26" t="s">
        <v>678</v>
      </c>
      <c r="K26" t="s">
        <v>299</v>
      </c>
      <c r="L26" t="s">
        <v>691</v>
      </c>
      <c r="M26" t="s">
        <v>318</v>
      </c>
      <c r="N26" t="s">
        <v>669</v>
      </c>
      <c r="O26" t="s">
        <v>283</v>
      </c>
      <c r="P26" t="s">
        <v>3</v>
      </c>
      <c r="Q26" t="s">
        <v>706</v>
      </c>
      <c r="R26" t="s">
        <v>499</v>
      </c>
      <c r="S26" t="s">
        <v>699</v>
      </c>
      <c r="T26">
        <v>446</v>
      </c>
      <c r="U26" t="s">
        <v>699</v>
      </c>
      <c r="V26">
        <v>446</v>
      </c>
      <c r="W26" t="s">
        <v>745</v>
      </c>
      <c r="X26">
        <f t="shared" si="0"/>
        <v>100</v>
      </c>
      <c r="Y26">
        <v>100</v>
      </c>
      <c r="Z26" t="s">
        <v>497</v>
      </c>
      <c r="AA26" t="s">
        <v>496</v>
      </c>
      <c r="AB26" t="s">
        <v>498</v>
      </c>
      <c r="AC26" t="s">
        <v>299</v>
      </c>
      <c r="AD26" t="s">
        <v>299</v>
      </c>
      <c r="AE26" t="s">
        <v>496</v>
      </c>
      <c r="AF26" t="s">
        <v>299</v>
      </c>
      <c r="AG26" t="s">
        <v>3</v>
      </c>
      <c r="AH26" t="s">
        <v>500</v>
      </c>
      <c r="AI26" t="s">
        <v>772</v>
      </c>
      <c r="AJ26" t="s">
        <v>777</v>
      </c>
      <c r="AK26" t="s">
        <v>501</v>
      </c>
      <c r="AL26" t="s">
        <v>4</v>
      </c>
      <c r="AM26" t="s">
        <v>19</v>
      </c>
      <c r="AN26" t="s">
        <v>501</v>
      </c>
      <c r="AO26" t="s">
        <v>503</v>
      </c>
      <c r="AP26" t="s">
        <v>19</v>
      </c>
      <c r="AQ26" t="s">
        <v>19</v>
      </c>
      <c r="AR26" t="s">
        <v>19</v>
      </c>
      <c r="AS26">
        <v>1</v>
      </c>
      <c r="AT26" t="s">
        <v>768</v>
      </c>
      <c r="AU26" t="s">
        <v>299</v>
      </c>
      <c r="AV26" t="s">
        <v>19</v>
      </c>
      <c r="AW26" t="s">
        <v>3</v>
      </c>
      <c r="AX26" t="s">
        <v>495</v>
      </c>
      <c r="AY26" t="s">
        <v>505</v>
      </c>
      <c r="AZ26" t="s">
        <v>504</v>
      </c>
      <c r="BA26" t="s">
        <v>299</v>
      </c>
      <c r="BB26" t="s">
        <v>299</v>
      </c>
      <c r="BC26" t="s">
        <v>671</v>
      </c>
    </row>
    <row r="27" spans="1:55" x14ac:dyDescent="0.25">
      <c r="A27" t="s">
        <v>217</v>
      </c>
      <c r="B27" t="s">
        <v>157</v>
      </c>
      <c r="C27">
        <v>65</v>
      </c>
      <c r="E27" t="s">
        <v>158</v>
      </c>
      <c r="F27" t="s">
        <v>192</v>
      </c>
      <c r="G27">
        <v>2021</v>
      </c>
      <c r="H27" t="s">
        <v>105</v>
      </c>
      <c r="I27" t="s">
        <v>77</v>
      </c>
      <c r="J27" t="s">
        <v>217</v>
      </c>
      <c r="K27" t="s">
        <v>299</v>
      </c>
      <c r="L27" t="s">
        <v>692</v>
      </c>
      <c r="M27" t="s">
        <v>426</v>
      </c>
      <c r="N27" t="s">
        <v>670</v>
      </c>
      <c r="O27" t="s">
        <v>283</v>
      </c>
      <c r="P27" t="s">
        <v>10</v>
      </c>
      <c r="Q27" t="s">
        <v>706</v>
      </c>
      <c r="R27" t="s">
        <v>510</v>
      </c>
      <c r="S27" t="s">
        <v>699</v>
      </c>
      <c r="T27">
        <v>684</v>
      </c>
      <c r="U27" t="s">
        <v>699</v>
      </c>
      <c r="V27">
        <v>684</v>
      </c>
      <c r="W27" t="s">
        <v>746</v>
      </c>
      <c r="X27">
        <f t="shared" si="0"/>
        <v>100</v>
      </c>
      <c r="Y27">
        <v>100</v>
      </c>
      <c r="Z27" t="s">
        <v>511</v>
      </c>
      <c r="AA27" t="s">
        <v>507</v>
      </c>
      <c r="AB27" t="s">
        <v>512</v>
      </c>
      <c r="AC27" t="s">
        <v>299</v>
      </c>
      <c r="AD27" t="s">
        <v>299</v>
      </c>
      <c r="AE27" t="s">
        <v>508</v>
      </c>
      <c r="AF27" t="s">
        <v>509</v>
      </c>
      <c r="AG27" t="s">
        <v>10</v>
      </c>
      <c r="AH27" t="s">
        <v>714</v>
      </c>
      <c r="AI27" t="s">
        <v>773</v>
      </c>
      <c r="AJ27" t="s">
        <v>777</v>
      </c>
      <c r="AK27" t="s">
        <v>713</v>
      </c>
      <c r="AL27" t="s">
        <v>713</v>
      </c>
      <c r="AM27" t="s">
        <v>513</v>
      </c>
      <c r="AN27" t="s">
        <v>4</v>
      </c>
      <c r="AO27" t="s">
        <v>19</v>
      </c>
      <c r="AP27" t="s">
        <v>19</v>
      </c>
      <c r="AQ27" t="s">
        <v>19</v>
      </c>
      <c r="AR27" t="s">
        <v>19</v>
      </c>
      <c r="AS27">
        <v>0</v>
      </c>
      <c r="AT27" t="s">
        <v>768</v>
      </c>
      <c r="AU27" t="s">
        <v>710</v>
      </c>
      <c r="AV27" t="s">
        <v>515</v>
      </c>
      <c r="AW27" t="s">
        <v>10</v>
      </c>
      <c r="AX27" t="s">
        <v>506</v>
      </c>
      <c r="AY27" t="s">
        <v>517</v>
      </c>
      <c r="AZ27" t="s">
        <v>516</v>
      </c>
      <c r="BA27" t="s">
        <v>299</v>
      </c>
      <c r="BB27" t="s">
        <v>518</v>
      </c>
      <c r="BC27" t="s">
        <v>514</v>
      </c>
    </row>
    <row r="28" spans="1:55" x14ac:dyDescent="0.25">
      <c r="A28" t="s">
        <v>218</v>
      </c>
      <c r="B28" t="s">
        <v>159</v>
      </c>
      <c r="C28">
        <v>101</v>
      </c>
      <c r="D28">
        <v>4</v>
      </c>
      <c r="E28" t="s">
        <v>160</v>
      </c>
      <c r="F28" t="s">
        <v>193</v>
      </c>
      <c r="G28">
        <v>2007</v>
      </c>
      <c r="H28" t="s">
        <v>106</v>
      </c>
      <c r="I28" t="s">
        <v>78</v>
      </c>
      <c r="J28" t="s">
        <v>218</v>
      </c>
      <c r="K28" t="s">
        <v>299</v>
      </c>
      <c r="L28" t="s">
        <v>693</v>
      </c>
      <c r="M28" t="s">
        <v>519</v>
      </c>
      <c r="N28" t="s">
        <v>672</v>
      </c>
      <c r="O28" t="s">
        <v>283</v>
      </c>
      <c r="P28" t="s">
        <v>3</v>
      </c>
      <c r="Q28" t="s">
        <v>705</v>
      </c>
      <c r="R28" t="s">
        <v>520</v>
      </c>
      <c r="S28" t="s">
        <v>699</v>
      </c>
      <c r="T28">
        <v>266</v>
      </c>
      <c r="U28" t="s">
        <v>699</v>
      </c>
      <c r="V28">
        <v>266</v>
      </c>
      <c r="W28" t="s">
        <v>747</v>
      </c>
      <c r="X28">
        <f t="shared" si="0"/>
        <v>100</v>
      </c>
      <c r="Y28" t="s">
        <v>687</v>
      </c>
      <c r="Z28" t="s">
        <v>530</v>
      </c>
      <c r="AA28" t="s">
        <v>523</v>
      </c>
      <c r="AB28" t="s">
        <v>525</v>
      </c>
      <c r="AC28" t="s">
        <v>299</v>
      </c>
      <c r="AD28" t="s">
        <v>299</v>
      </c>
      <c r="AE28" t="s">
        <v>523</v>
      </c>
      <c r="AF28" t="s">
        <v>521</v>
      </c>
      <c r="AG28" t="s">
        <v>3</v>
      </c>
      <c r="AH28" t="s">
        <v>766</v>
      </c>
      <c r="AI28" t="s">
        <v>778</v>
      </c>
      <c r="AJ28" t="s">
        <v>777</v>
      </c>
      <c r="AK28" t="s">
        <v>293</v>
      </c>
      <c r="AL28" t="s">
        <v>4</v>
      </c>
      <c r="AM28" t="s">
        <v>19</v>
      </c>
      <c r="AN28" t="s">
        <v>4</v>
      </c>
      <c r="AO28" t="s">
        <v>19</v>
      </c>
      <c r="AP28" t="s">
        <v>524</v>
      </c>
      <c r="AQ28" t="s">
        <v>526</v>
      </c>
      <c r="AR28" t="s">
        <v>19</v>
      </c>
      <c r="AS28">
        <v>1</v>
      </c>
      <c r="AT28" t="s">
        <v>768</v>
      </c>
      <c r="AU28" t="s">
        <v>299</v>
      </c>
      <c r="AV28" t="s">
        <v>19</v>
      </c>
      <c r="AW28" t="s">
        <v>3</v>
      </c>
      <c r="AX28" t="s">
        <v>522</v>
      </c>
      <c r="AY28" t="s">
        <v>529</v>
      </c>
      <c r="AZ28" t="s">
        <v>527</v>
      </c>
      <c r="BA28" t="s">
        <v>299</v>
      </c>
      <c r="BB28" t="s">
        <v>299</v>
      </c>
      <c r="BC28" t="s">
        <v>528</v>
      </c>
    </row>
    <row r="29" spans="1:55" x14ac:dyDescent="0.25">
      <c r="A29" t="s">
        <v>219</v>
      </c>
      <c r="B29" t="s">
        <v>161</v>
      </c>
      <c r="C29">
        <v>51</v>
      </c>
      <c r="D29">
        <v>11</v>
      </c>
      <c r="E29" t="s">
        <v>162</v>
      </c>
      <c r="F29" t="s">
        <v>194</v>
      </c>
      <c r="G29">
        <v>2021</v>
      </c>
      <c r="H29" t="s">
        <v>107</v>
      </c>
      <c r="I29" t="s">
        <v>79</v>
      </c>
      <c r="J29" t="s">
        <v>219</v>
      </c>
      <c r="K29" t="s">
        <v>299</v>
      </c>
      <c r="L29" t="s">
        <v>695</v>
      </c>
      <c r="M29" t="s">
        <v>533</v>
      </c>
      <c r="N29" t="s">
        <v>673</v>
      </c>
      <c r="O29" t="s">
        <v>284</v>
      </c>
      <c r="P29" t="s">
        <v>3</v>
      </c>
      <c r="Q29" t="s">
        <v>706</v>
      </c>
      <c r="R29" t="s">
        <v>758</v>
      </c>
      <c r="S29" t="s">
        <v>698</v>
      </c>
      <c r="T29">
        <v>60</v>
      </c>
      <c r="U29" t="s">
        <v>698</v>
      </c>
      <c r="V29">
        <v>60</v>
      </c>
      <c r="W29" t="s">
        <v>748</v>
      </c>
      <c r="X29">
        <f t="shared" si="0"/>
        <v>100</v>
      </c>
      <c r="Y29">
        <v>100</v>
      </c>
      <c r="Z29" t="s">
        <v>542</v>
      </c>
      <c r="AA29" t="s">
        <v>543</v>
      </c>
      <c r="AB29" t="s">
        <v>536</v>
      </c>
      <c r="AC29" t="s">
        <v>299</v>
      </c>
      <c r="AD29" t="s">
        <v>299</v>
      </c>
      <c r="AE29" t="s">
        <v>532</v>
      </c>
      <c r="AF29" t="s">
        <v>531</v>
      </c>
      <c r="AG29" t="s">
        <v>10</v>
      </c>
      <c r="AH29" t="s">
        <v>781</v>
      </c>
      <c r="AI29" t="s">
        <v>772</v>
      </c>
      <c r="AJ29" t="s">
        <v>777</v>
      </c>
      <c r="AK29" t="s">
        <v>537</v>
      </c>
      <c r="AL29" t="s">
        <v>4</v>
      </c>
      <c r="AM29" t="s">
        <v>19</v>
      </c>
      <c r="AN29" t="s">
        <v>769</v>
      </c>
      <c r="AO29" t="s">
        <v>19</v>
      </c>
      <c r="AP29" t="s">
        <v>537</v>
      </c>
      <c r="AQ29" t="s">
        <v>299</v>
      </c>
      <c r="AR29" t="s">
        <v>538</v>
      </c>
      <c r="AS29">
        <v>0</v>
      </c>
      <c r="AT29">
        <v>1</v>
      </c>
      <c r="AU29" t="s">
        <v>709</v>
      </c>
      <c r="AV29" t="s">
        <v>539</v>
      </c>
      <c r="AW29" t="s">
        <v>10</v>
      </c>
      <c r="AX29" t="s">
        <v>784</v>
      </c>
      <c r="AY29" t="s">
        <v>540</v>
      </c>
      <c r="AZ29" t="s">
        <v>541</v>
      </c>
      <c r="BA29" t="s">
        <v>674</v>
      </c>
      <c r="BB29" t="s">
        <v>299</v>
      </c>
      <c r="BC29" t="s">
        <v>535</v>
      </c>
    </row>
    <row r="30" spans="1:55" x14ac:dyDescent="0.25">
      <c r="A30" t="s">
        <v>220</v>
      </c>
      <c r="B30" t="s">
        <v>163</v>
      </c>
      <c r="C30">
        <v>17</v>
      </c>
      <c r="D30">
        <v>4</v>
      </c>
      <c r="E30" t="s">
        <v>164</v>
      </c>
      <c r="F30" t="s">
        <v>195</v>
      </c>
      <c r="G30">
        <v>2005</v>
      </c>
      <c r="H30" t="s">
        <v>108</v>
      </c>
      <c r="I30" t="s">
        <v>80</v>
      </c>
      <c r="J30" t="s">
        <v>220</v>
      </c>
      <c r="K30" t="s">
        <v>299</v>
      </c>
      <c r="L30" t="s">
        <v>695</v>
      </c>
      <c r="M30" t="s">
        <v>388</v>
      </c>
      <c r="N30" t="s">
        <v>675</v>
      </c>
      <c r="O30" t="s">
        <v>283</v>
      </c>
      <c r="P30" t="s">
        <v>3</v>
      </c>
      <c r="Q30" t="s">
        <v>705</v>
      </c>
      <c r="R30" t="s">
        <v>545</v>
      </c>
      <c r="S30" t="s">
        <v>701</v>
      </c>
      <c r="T30">
        <v>117</v>
      </c>
      <c r="U30" t="s">
        <v>698</v>
      </c>
      <c r="V30">
        <v>43</v>
      </c>
      <c r="W30" t="s">
        <v>749</v>
      </c>
      <c r="X30">
        <f t="shared" si="0"/>
        <v>36.752136752136757</v>
      </c>
      <c r="Y30" t="s">
        <v>688</v>
      </c>
      <c r="Z30" t="s">
        <v>552</v>
      </c>
      <c r="AA30" t="s">
        <v>550</v>
      </c>
      <c r="AB30" t="s">
        <v>546</v>
      </c>
      <c r="AC30" t="s">
        <v>683</v>
      </c>
      <c r="AD30" t="s">
        <v>549</v>
      </c>
      <c r="AE30" t="s">
        <v>550</v>
      </c>
      <c r="AF30" t="s">
        <v>299</v>
      </c>
      <c r="AG30" t="s">
        <v>3</v>
      </c>
      <c r="AH30" t="s">
        <v>4</v>
      </c>
      <c r="AI30" t="s">
        <v>299</v>
      </c>
      <c r="AJ30" t="s">
        <v>777</v>
      </c>
      <c r="AK30" t="s">
        <v>299</v>
      </c>
      <c r="AL30" t="s">
        <v>4</v>
      </c>
      <c r="AM30" t="s">
        <v>19</v>
      </c>
      <c r="AN30" t="s">
        <v>4</v>
      </c>
      <c r="AO30" t="s">
        <v>19</v>
      </c>
      <c r="AP30" t="s">
        <v>299</v>
      </c>
      <c r="AQ30" t="s">
        <v>548</v>
      </c>
      <c r="AR30" t="s">
        <v>551</v>
      </c>
      <c r="AS30">
        <v>0</v>
      </c>
      <c r="AT30" t="s">
        <v>768</v>
      </c>
      <c r="AU30" t="s">
        <v>299</v>
      </c>
      <c r="AV30" t="s">
        <v>299</v>
      </c>
      <c r="AW30" t="s">
        <v>3</v>
      </c>
      <c r="AX30" t="s">
        <v>544</v>
      </c>
      <c r="AY30" t="s">
        <v>553</v>
      </c>
      <c r="AZ30" t="s">
        <v>547</v>
      </c>
      <c r="BA30" t="s">
        <v>299</v>
      </c>
      <c r="BB30" t="s">
        <v>299</v>
      </c>
      <c r="BC30" t="s">
        <v>554</v>
      </c>
    </row>
    <row r="31" spans="1:55" x14ac:dyDescent="0.25">
      <c r="A31" t="s">
        <v>221</v>
      </c>
      <c r="B31" t="s">
        <v>165</v>
      </c>
      <c r="C31">
        <v>246</v>
      </c>
      <c r="E31" t="s">
        <v>166</v>
      </c>
      <c r="F31" t="s">
        <v>196</v>
      </c>
      <c r="G31">
        <v>2020</v>
      </c>
      <c r="H31" t="s">
        <v>109</v>
      </c>
      <c r="I31" t="s">
        <v>81</v>
      </c>
      <c r="J31" t="s">
        <v>221</v>
      </c>
      <c r="K31" t="s">
        <v>322</v>
      </c>
      <c r="L31" t="s">
        <v>692</v>
      </c>
      <c r="M31" t="s">
        <v>383</v>
      </c>
      <c r="N31" t="s">
        <v>561</v>
      </c>
      <c r="O31" t="s">
        <v>284</v>
      </c>
      <c r="P31" t="s">
        <v>3</v>
      </c>
      <c r="Q31" t="s">
        <v>706</v>
      </c>
      <c r="R31" t="s">
        <v>278</v>
      </c>
      <c r="S31" t="s">
        <v>699</v>
      </c>
      <c r="T31">
        <v>236</v>
      </c>
      <c r="U31" t="s">
        <v>701</v>
      </c>
      <c r="V31">
        <v>137</v>
      </c>
      <c r="W31" t="s">
        <v>750</v>
      </c>
      <c r="X31">
        <f t="shared" si="0"/>
        <v>58.050847457627121</v>
      </c>
      <c r="Y31" t="s">
        <v>687</v>
      </c>
      <c r="Z31" t="s">
        <v>559</v>
      </c>
      <c r="AA31" t="s">
        <v>557</v>
      </c>
      <c r="AB31" t="s">
        <v>299</v>
      </c>
      <c r="AC31" t="s">
        <v>299</v>
      </c>
      <c r="AD31" t="s">
        <v>299</v>
      </c>
      <c r="AE31" t="s">
        <v>557</v>
      </c>
      <c r="AF31" t="s">
        <v>299</v>
      </c>
      <c r="AG31" t="s">
        <v>10</v>
      </c>
      <c r="AH31" t="s">
        <v>782</v>
      </c>
      <c r="AI31" t="s">
        <v>773</v>
      </c>
      <c r="AJ31" t="s">
        <v>777</v>
      </c>
      <c r="AK31" t="s">
        <v>558</v>
      </c>
      <c r="AM31" t="s">
        <v>299</v>
      </c>
      <c r="AN31" t="s">
        <v>4</v>
      </c>
      <c r="AO31" t="s">
        <v>19</v>
      </c>
      <c r="AP31" t="s">
        <v>19</v>
      </c>
      <c r="AQ31" t="s">
        <v>19</v>
      </c>
      <c r="AR31" t="s">
        <v>19</v>
      </c>
      <c r="AS31">
        <v>0</v>
      </c>
      <c r="AT31">
        <v>1</v>
      </c>
      <c r="AU31" t="s">
        <v>375</v>
      </c>
      <c r="AV31" t="s">
        <v>375</v>
      </c>
      <c r="AW31" t="s">
        <v>3</v>
      </c>
      <c r="AX31" t="s">
        <v>555</v>
      </c>
      <c r="AY31" t="s">
        <v>564</v>
      </c>
      <c r="AZ31" t="s">
        <v>299</v>
      </c>
      <c r="BA31" t="s">
        <v>562</v>
      </c>
      <c r="BB31" t="s">
        <v>299</v>
      </c>
      <c r="BC31" t="s">
        <v>563</v>
      </c>
    </row>
    <row r="32" spans="1:55" x14ac:dyDescent="0.25">
      <c r="A32" t="s">
        <v>222</v>
      </c>
      <c r="B32" t="s">
        <v>167</v>
      </c>
      <c r="F32" t="s">
        <v>197</v>
      </c>
      <c r="G32">
        <v>2021</v>
      </c>
      <c r="H32" t="s">
        <v>110</v>
      </c>
      <c r="I32" t="s">
        <v>82</v>
      </c>
      <c r="J32" t="s">
        <v>222</v>
      </c>
      <c r="K32" t="s">
        <v>320</v>
      </c>
      <c r="L32" t="s">
        <v>691</v>
      </c>
      <c r="M32" t="s">
        <v>574</v>
      </c>
      <c r="N32" t="s">
        <v>575</v>
      </c>
      <c r="O32" t="s">
        <v>283</v>
      </c>
      <c r="P32" t="s">
        <v>3</v>
      </c>
      <c r="Q32" t="s">
        <v>706</v>
      </c>
      <c r="R32" t="s">
        <v>572</v>
      </c>
      <c r="S32" t="s">
        <v>698</v>
      </c>
      <c r="T32">
        <v>81</v>
      </c>
      <c r="U32" t="s">
        <v>698</v>
      </c>
      <c r="V32">
        <v>16</v>
      </c>
      <c r="W32" t="s">
        <v>751</v>
      </c>
      <c r="X32">
        <f t="shared" si="0"/>
        <v>19.753086419753085</v>
      </c>
      <c r="Y32" t="s">
        <v>688</v>
      </c>
      <c r="Z32" t="s">
        <v>685</v>
      </c>
      <c r="AA32" t="s">
        <v>567</v>
      </c>
      <c r="AB32" t="s">
        <v>299</v>
      </c>
      <c r="AC32" t="s">
        <v>683</v>
      </c>
      <c r="AD32" t="s">
        <v>753</v>
      </c>
      <c r="AE32" t="s">
        <v>567</v>
      </c>
      <c r="AF32" t="s">
        <v>568</v>
      </c>
      <c r="AG32" t="s">
        <v>10</v>
      </c>
      <c r="AH32" t="s">
        <v>780</v>
      </c>
      <c r="AI32" t="s">
        <v>772</v>
      </c>
      <c r="AJ32" t="s">
        <v>777</v>
      </c>
      <c r="AK32" t="s">
        <v>576</v>
      </c>
      <c r="AL32" t="s">
        <v>4</v>
      </c>
      <c r="AM32" t="s">
        <v>19</v>
      </c>
      <c r="AN32" t="s">
        <v>569</v>
      </c>
      <c r="AO32" t="s">
        <v>577</v>
      </c>
      <c r="AP32" t="s">
        <v>19</v>
      </c>
      <c r="AQ32" t="s">
        <v>19</v>
      </c>
      <c r="AR32" t="s">
        <v>578</v>
      </c>
      <c r="AS32">
        <v>1</v>
      </c>
      <c r="AT32" t="s">
        <v>768</v>
      </c>
      <c r="AU32" t="s">
        <v>712</v>
      </c>
      <c r="AV32" t="s">
        <v>570</v>
      </c>
      <c r="AW32" t="s">
        <v>10</v>
      </c>
      <c r="AX32" t="s">
        <v>565</v>
      </c>
      <c r="AY32" t="s">
        <v>566</v>
      </c>
      <c r="AZ32" t="s">
        <v>577</v>
      </c>
      <c r="BA32" t="s">
        <v>573</v>
      </c>
      <c r="BB32" t="s">
        <v>299</v>
      </c>
      <c r="BC32" t="s">
        <v>708</v>
      </c>
    </row>
    <row r="33" spans="22:23" x14ac:dyDescent="0.25">
      <c r="V33">
        <f>SUM(V2:V32)</f>
        <v>120328</v>
      </c>
    </row>
    <row r="34" spans="22:23" x14ac:dyDescent="0.25">
      <c r="V34">
        <f>SUM(V14:V32,V11:V12,V2:V9)</f>
        <v>6574</v>
      </c>
    </row>
    <row r="35" spans="22:23" x14ac:dyDescent="0.25">
      <c r="V35">
        <f>SUM(V13,V10)</f>
        <v>113754</v>
      </c>
      <c r="W35">
        <f>SUM(V35/V33)*100</f>
        <v>94.536599960109029</v>
      </c>
    </row>
    <row r="36" spans="22:23" x14ac:dyDescent="0.25">
      <c r="V36">
        <f>(V34/29)</f>
        <v>226.68965517241378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H2" sqref="H2"/>
    </sheetView>
  </sheetViews>
  <sheetFormatPr defaultRowHeight="15" x14ac:dyDescent="0.25"/>
  <sheetData>
    <row r="1" spans="1:11" ht="39.75" customHeight="1" x14ac:dyDescent="0.25">
      <c r="A1" t="s">
        <v>0</v>
      </c>
      <c r="B1" t="s">
        <v>319</v>
      </c>
      <c r="C1" t="s">
        <v>694</v>
      </c>
      <c r="D1" t="s">
        <v>245</v>
      </c>
      <c r="E1" t="s">
        <v>571</v>
      </c>
      <c r="F1" t="s">
        <v>47</v>
      </c>
      <c r="G1" t="s">
        <v>289</v>
      </c>
      <c r="H1" t="s">
        <v>752</v>
      </c>
      <c r="I1" t="s">
        <v>286</v>
      </c>
      <c r="J1" t="s">
        <v>292</v>
      </c>
      <c r="K1" t="s">
        <v>312</v>
      </c>
    </row>
    <row r="2" spans="1:11" x14ac:dyDescent="0.25">
      <c r="A2" t="s">
        <v>6</v>
      </c>
      <c r="B2" t="s">
        <v>299</v>
      </c>
      <c r="C2" t="s">
        <v>690</v>
      </c>
      <c r="D2" t="s">
        <v>3</v>
      </c>
      <c r="E2" t="s">
        <v>239</v>
      </c>
      <c r="F2">
        <v>758</v>
      </c>
      <c r="G2">
        <v>717</v>
      </c>
      <c r="H2">
        <v>94.5910290237467</v>
      </c>
      <c r="I2" t="s">
        <v>3</v>
      </c>
      <c r="J2" t="s">
        <v>715</v>
      </c>
      <c r="K2">
        <v>7.9</v>
      </c>
    </row>
    <row r="3" spans="1:11" x14ac:dyDescent="0.25">
      <c r="A3" t="s">
        <v>9</v>
      </c>
      <c r="B3" t="s">
        <v>320</v>
      </c>
      <c r="C3" t="s">
        <v>690</v>
      </c>
      <c r="D3" t="s">
        <v>3</v>
      </c>
      <c r="E3" t="s">
        <v>237</v>
      </c>
      <c r="F3">
        <v>75</v>
      </c>
      <c r="G3">
        <v>44</v>
      </c>
      <c r="H3">
        <v>58.666666666666664</v>
      </c>
      <c r="I3" t="s">
        <v>10</v>
      </c>
      <c r="J3" t="s">
        <v>287</v>
      </c>
      <c r="K3" t="s">
        <v>299</v>
      </c>
    </row>
    <row r="4" spans="1:11" x14ac:dyDescent="0.25">
      <c r="A4" t="s">
        <v>679</v>
      </c>
      <c r="B4" t="s">
        <v>322</v>
      </c>
      <c r="C4" t="s">
        <v>695</v>
      </c>
      <c r="D4" t="s">
        <v>3</v>
      </c>
      <c r="E4" t="s">
        <v>235</v>
      </c>
      <c r="F4">
        <v>170</v>
      </c>
      <c r="G4">
        <v>170</v>
      </c>
      <c r="H4">
        <v>100</v>
      </c>
      <c r="I4" t="s">
        <v>10</v>
      </c>
      <c r="J4" t="s">
        <v>288</v>
      </c>
      <c r="K4">
        <v>14.7</v>
      </c>
    </row>
    <row r="5" spans="1:11" x14ac:dyDescent="0.25">
      <c r="A5" t="s">
        <v>225</v>
      </c>
      <c r="B5" t="s">
        <v>299</v>
      </c>
      <c r="C5" t="s">
        <v>691</v>
      </c>
      <c r="D5" t="s">
        <v>3</v>
      </c>
      <c r="E5" t="s">
        <v>234</v>
      </c>
      <c r="F5">
        <v>40</v>
      </c>
      <c r="G5">
        <v>22</v>
      </c>
      <c r="H5">
        <v>55.000000000000007</v>
      </c>
      <c r="I5" t="s">
        <v>10</v>
      </c>
      <c r="J5" t="s">
        <v>285</v>
      </c>
      <c r="K5">
        <v>4.5</v>
      </c>
    </row>
    <row r="6" spans="1:11" x14ac:dyDescent="0.25">
      <c r="A6" t="s">
        <v>204</v>
      </c>
      <c r="B6" t="s">
        <v>322</v>
      </c>
      <c r="C6" t="s">
        <v>692</v>
      </c>
      <c r="D6" t="s">
        <v>3</v>
      </c>
      <c r="E6" t="s">
        <v>247</v>
      </c>
      <c r="F6">
        <v>231</v>
      </c>
      <c r="G6">
        <v>231</v>
      </c>
      <c r="H6">
        <v>100</v>
      </c>
      <c r="I6" t="s">
        <v>3</v>
      </c>
      <c r="J6" t="s">
        <v>273</v>
      </c>
      <c r="K6" t="s">
        <v>621</v>
      </c>
    </row>
    <row r="7" spans="1:11" x14ac:dyDescent="0.25">
      <c r="A7" t="s">
        <v>205</v>
      </c>
      <c r="B7" t="s">
        <v>299</v>
      </c>
      <c r="C7" t="s">
        <v>689</v>
      </c>
      <c r="D7" t="s">
        <v>10</v>
      </c>
      <c r="E7" t="s">
        <v>258</v>
      </c>
      <c r="F7">
        <v>310</v>
      </c>
      <c r="G7">
        <v>159</v>
      </c>
      <c r="H7">
        <v>51.290322580645167</v>
      </c>
      <c r="I7" t="s">
        <v>10</v>
      </c>
      <c r="J7" t="s">
        <v>719</v>
      </c>
      <c r="K7" t="s">
        <v>299</v>
      </c>
    </row>
    <row r="8" spans="1:11" x14ac:dyDescent="0.25">
      <c r="A8" t="s">
        <v>206</v>
      </c>
      <c r="B8" t="s">
        <v>321</v>
      </c>
      <c r="C8" t="s">
        <v>691</v>
      </c>
      <c r="D8" t="s">
        <v>3</v>
      </c>
      <c r="E8" t="s">
        <v>268</v>
      </c>
      <c r="F8">
        <v>60</v>
      </c>
      <c r="G8">
        <v>36</v>
      </c>
      <c r="H8">
        <v>60</v>
      </c>
      <c r="I8" t="s">
        <v>10</v>
      </c>
      <c r="J8" t="s">
        <v>291</v>
      </c>
      <c r="K8">
        <v>21.7</v>
      </c>
    </row>
    <row r="9" spans="1:11" x14ac:dyDescent="0.25">
      <c r="A9" t="s">
        <v>207</v>
      </c>
      <c r="B9" t="s">
        <v>320</v>
      </c>
      <c r="C9" t="s">
        <v>691</v>
      </c>
      <c r="D9" t="s">
        <v>3</v>
      </c>
      <c r="E9" t="s">
        <v>278</v>
      </c>
      <c r="F9">
        <v>286</v>
      </c>
      <c r="G9">
        <v>286</v>
      </c>
      <c r="H9">
        <v>100</v>
      </c>
      <c r="I9" t="s">
        <v>10</v>
      </c>
      <c r="J9" t="s">
        <v>276</v>
      </c>
      <c r="K9" t="s">
        <v>634</v>
      </c>
    </row>
    <row r="10" spans="1:11" x14ac:dyDescent="0.25">
      <c r="A10" t="s">
        <v>680</v>
      </c>
      <c r="B10" t="s">
        <v>299</v>
      </c>
      <c r="C10" t="s">
        <v>692</v>
      </c>
      <c r="D10" t="s">
        <v>10</v>
      </c>
      <c r="E10" t="s">
        <v>297</v>
      </c>
      <c r="F10">
        <v>31029</v>
      </c>
      <c r="G10">
        <v>31029</v>
      </c>
      <c r="H10">
        <v>100</v>
      </c>
      <c r="I10" t="s">
        <v>10</v>
      </c>
      <c r="J10" t="s">
        <v>296</v>
      </c>
      <c r="K10">
        <v>14.4</v>
      </c>
    </row>
    <row r="11" spans="1:11" x14ac:dyDescent="0.25">
      <c r="A11" t="s">
        <v>208</v>
      </c>
      <c r="B11" t="s">
        <v>321</v>
      </c>
      <c r="C11" t="s">
        <v>692</v>
      </c>
      <c r="D11" t="s">
        <v>3</v>
      </c>
      <c r="E11" t="s">
        <v>309</v>
      </c>
      <c r="F11">
        <v>1361</v>
      </c>
      <c r="G11">
        <v>1361</v>
      </c>
      <c r="H11">
        <v>100</v>
      </c>
      <c r="I11" t="s">
        <v>10</v>
      </c>
      <c r="J11" t="s">
        <v>307</v>
      </c>
      <c r="K11" t="s">
        <v>299</v>
      </c>
    </row>
    <row r="12" spans="1:11" x14ac:dyDescent="0.25">
      <c r="A12" t="s">
        <v>681</v>
      </c>
      <c r="B12" t="s">
        <v>299</v>
      </c>
      <c r="C12" t="s">
        <v>695</v>
      </c>
      <c r="D12" t="s">
        <v>10</v>
      </c>
      <c r="E12" t="s">
        <v>330</v>
      </c>
      <c r="F12">
        <v>943</v>
      </c>
      <c r="G12">
        <v>380</v>
      </c>
      <c r="H12">
        <v>40.296924708377517</v>
      </c>
      <c r="I12" t="s">
        <v>10</v>
      </c>
      <c r="J12" t="s">
        <v>332</v>
      </c>
      <c r="K12">
        <v>6.8</v>
      </c>
    </row>
    <row r="13" spans="1:11" x14ac:dyDescent="0.25">
      <c r="A13" t="s">
        <v>209</v>
      </c>
      <c r="B13" t="s">
        <v>299</v>
      </c>
      <c r="C13" t="s">
        <v>692</v>
      </c>
      <c r="D13" t="s">
        <v>10</v>
      </c>
      <c r="E13" t="s">
        <v>343</v>
      </c>
      <c r="F13">
        <v>82725</v>
      </c>
      <c r="G13">
        <v>82725</v>
      </c>
      <c r="H13">
        <v>100</v>
      </c>
      <c r="I13" t="s">
        <v>10</v>
      </c>
      <c r="J13" t="s">
        <v>339</v>
      </c>
      <c r="K13">
        <v>14.6</v>
      </c>
    </row>
    <row r="14" spans="1:11" x14ac:dyDescent="0.25">
      <c r="A14" t="s">
        <v>210</v>
      </c>
      <c r="B14" t="s">
        <v>322</v>
      </c>
      <c r="C14" t="s">
        <v>691</v>
      </c>
      <c r="D14" t="s">
        <v>3</v>
      </c>
      <c r="E14" t="s">
        <v>356</v>
      </c>
      <c r="F14">
        <v>56</v>
      </c>
      <c r="G14">
        <v>45</v>
      </c>
      <c r="H14">
        <v>80.357142857142861</v>
      </c>
      <c r="I14" t="s">
        <v>10</v>
      </c>
      <c r="J14" t="s">
        <v>354</v>
      </c>
      <c r="K14" t="s">
        <v>651</v>
      </c>
    </row>
    <row r="15" spans="1:11" x14ac:dyDescent="0.25">
      <c r="A15" t="s">
        <v>211</v>
      </c>
      <c r="B15" t="s">
        <v>320</v>
      </c>
      <c r="C15" t="s">
        <v>691</v>
      </c>
      <c r="D15" t="s">
        <v>3</v>
      </c>
      <c r="E15" t="s">
        <v>594</v>
      </c>
      <c r="F15">
        <v>184</v>
      </c>
      <c r="G15">
        <v>184</v>
      </c>
      <c r="H15">
        <v>100</v>
      </c>
      <c r="I15" t="s">
        <v>3</v>
      </c>
      <c r="J15" t="s">
        <v>602</v>
      </c>
      <c r="K15">
        <v>24.5</v>
      </c>
    </row>
    <row r="16" spans="1:11" x14ac:dyDescent="0.25">
      <c r="A16" t="s">
        <v>212</v>
      </c>
      <c r="B16" t="s">
        <v>299</v>
      </c>
      <c r="C16" t="s">
        <v>695</v>
      </c>
      <c r="D16" t="s">
        <v>3</v>
      </c>
      <c r="E16" t="s">
        <v>369</v>
      </c>
      <c r="F16">
        <v>200</v>
      </c>
      <c r="G16">
        <v>200</v>
      </c>
      <c r="H16">
        <v>100</v>
      </c>
      <c r="I16" t="s">
        <v>10</v>
      </c>
      <c r="J16" t="s">
        <v>293</v>
      </c>
      <c r="K16" t="s">
        <v>299</v>
      </c>
    </row>
    <row r="17" spans="1:11" x14ac:dyDescent="0.25">
      <c r="A17" t="s">
        <v>394</v>
      </c>
      <c r="B17" t="s">
        <v>299</v>
      </c>
      <c r="C17" t="s">
        <v>691</v>
      </c>
      <c r="D17" t="s">
        <v>3</v>
      </c>
      <c r="E17" t="s">
        <v>390</v>
      </c>
      <c r="F17">
        <v>218</v>
      </c>
      <c r="G17">
        <v>218</v>
      </c>
      <c r="H17">
        <v>100</v>
      </c>
      <c r="I17" t="s">
        <v>10</v>
      </c>
      <c r="J17" t="s">
        <v>376</v>
      </c>
      <c r="K17" t="s">
        <v>657</v>
      </c>
    </row>
    <row r="18" spans="1:11" x14ac:dyDescent="0.25">
      <c r="A18" t="s">
        <v>394</v>
      </c>
      <c r="B18" t="s">
        <v>299</v>
      </c>
      <c r="C18" t="s">
        <v>691</v>
      </c>
      <c r="D18" t="s">
        <v>3</v>
      </c>
      <c r="E18" t="s">
        <v>397</v>
      </c>
      <c r="F18">
        <v>172</v>
      </c>
      <c r="G18">
        <v>172</v>
      </c>
      <c r="H18">
        <v>100</v>
      </c>
      <c r="I18" t="s">
        <v>10</v>
      </c>
      <c r="J18" t="s">
        <v>399</v>
      </c>
      <c r="K18" t="s">
        <v>661</v>
      </c>
    </row>
    <row r="19" spans="1:11" x14ac:dyDescent="0.25">
      <c r="A19" t="s">
        <v>213</v>
      </c>
      <c r="B19" t="s">
        <v>584</v>
      </c>
      <c r="C19" t="s">
        <v>691</v>
      </c>
      <c r="D19" t="s">
        <v>3</v>
      </c>
      <c r="E19" t="s">
        <v>589</v>
      </c>
      <c r="F19">
        <v>150</v>
      </c>
      <c r="G19">
        <v>150</v>
      </c>
      <c r="H19">
        <v>100</v>
      </c>
      <c r="I19" t="s">
        <v>10</v>
      </c>
      <c r="J19" t="s">
        <v>580</v>
      </c>
      <c r="K19" t="s">
        <v>299</v>
      </c>
    </row>
    <row r="20" spans="1:11" x14ac:dyDescent="0.25">
      <c r="A20" t="s">
        <v>406</v>
      </c>
      <c r="B20" t="s">
        <v>299</v>
      </c>
      <c r="C20" t="s">
        <v>695</v>
      </c>
      <c r="D20" t="s">
        <v>3</v>
      </c>
      <c r="E20" t="s">
        <v>415</v>
      </c>
      <c r="F20">
        <v>30</v>
      </c>
      <c r="G20">
        <v>30</v>
      </c>
      <c r="H20">
        <v>100</v>
      </c>
      <c r="I20" t="s">
        <v>10</v>
      </c>
      <c r="J20" t="s">
        <v>414</v>
      </c>
      <c r="K20" t="s">
        <v>423</v>
      </c>
    </row>
    <row r="21" spans="1:11" x14ac:dyDescent="0.25">
      <c r="A21" t="s">
        <v>214</v>
      </c>
      <c r="B21" t="s">
        <v>322</v>
      </c>
      <c r="C21" t="s">
        <v>692</v>
      </c>
      <c r="D21" t="s">
        <v>3</v>
      </c>
      <c r="E21" t="s">
        <v>427</v>
      </c>
      <c r="F21">
        <v>111</v>
      </c>
      <c r="G21">
        <v>111</v>
      </c>
      <c r="H21">
        <v>100</v>
      </c>
      <c r="I21" t="s">
        <v>3</v>
      </c>
      <c r="J21" t="s">
        <v>432</v>
      </c>
      <c r="K21">
        <v>11</v>
      </c>
    </row>
    <row r="22" spans="1:11" x14ac:dyDescent="0.25">
      <c r="A22" t="s">
        <v>215</v>
      </c>
      <c r="B22" t="s">
        <v>299</v>
      </c>
      <c r="C22" t="s">
        <v>695</v>
      </c>
      <c r="D22" t="s">
        <v>3</v>
      </c>
      <c r="E22" t="s">
        <v>443</v>
      </c>
      <c r="F22">
        <v>99</v>
      </c>
      <c r="G22">
        <v>68</v>
      </c>
      <c r="H22">
        <v>68.686868686868678</v>
      </c>
      <c r="I22" t="s">
        <v>3</v>
      </c>
      <c r="J22" t="s">
        <v>716</v>
      </c>
      <c r="K22">
        <v>4.04</v>
      </c>
    </row>
    <row r="23" spans="1:11" x14ac:dyDescent="0.25">
      <c r="A23" t="s">
        <v>682</v>
      </c>
      <c r="B23" t="s">
        <v>299</v>
      </c>
      <c r="C23" t="s">
        <v>689</v>
      </c>
      <c r="D23" t="s">
        <v>3</v>
      </c>
      <c r="E23" t="s">
        <v>457</v>
      </c>
      <c r="F23">
        <v>85</v>
      </c>
      <c r="G23">
        <v>57</v>
      </c>
      <c r="H23">
        <v>67.058823529411754</v>
      </c>
      <c r="I23" t="s">
        <v>456</v>
      </c>
      <c r="J23" t="s">
        <v>455</v>
      </c>
      <c r="K23" t="s">
        <v>299</v>
      </c>
    </row>
    <row r="24" spans="1:11" x14ac:dyDescent="0.25">
      <c r="A24" t="s">
        <v>216</v>
      </c>
      <c r="B24" t="s">
        <v>299</v>
      </c>
      <c r="C24" t="s">
        <v>695</v>
      </c>
      <c r="D24" t="s">
        <v>3</v>
      </c>
      <c r="E24" t="s">
        <v>473</v>
      </c>
      <c r="F24">
        <v>101</v>
      </c>
      <c r="G24">
        <v>101</v>
      </c>
      <c r="H24">
        <v>100</v>
      </c>
      <c r="I24" t="s">
        <v>10</v>
      </c>
      <c r="J24" t="s">
        <v>476</v>
      </c>
      <c r="K24">
        <v>8.9</v>
      </c>
    </row>
    <row r="25" spans="1:11" x14ac:dyDescent="0.25">
      <c r="A25" t="s">
        <v>482</v>
      </c>
      <c r="B25" t="s">
        <v>322</v>
      </c>
      <c r="C25" t="s">
        <v>691</v>
      </c>
      <c r="D25" t="s">
        <v>10</v>
      </c>
      <c r="E25" t="s">
        <v>490</v>
      </c>
      <c r="F25">
        <v>180</v>
      </c>
      <c r="G25">
        <v>180</v>
      </c>
      <c r="H25">
        <v>100</v>
      </c>
      <c r="I25" t="s">
        <v>10</v>
      </c>
      <c r="J25" t="s">
        <v>487</v>
      </c>
      <c r="K25" t="s">
        <v>299</v>
      </c>
    </row>
    <row r="26" spans="1:11" x14ac:dyDescent="0.25">
      <c r="A26" t="s">
        <v>678</v>
      </c>
      <c r="B26" t="s">
        <v>299</v>
      </c>
      <c r="C26" t="s">
        <v>691</v>
      </c>
      <c r="D26" t="s">
        <v>3</v>
      </c>
      <c r="E26" t="s">
        <v>499</v>
      </c>
      <c r="F26">
        <v>446</v>
      </c>
      <c r="G26">
        <v>446</v>
      </c>
      <c r="H26">
        <v>100</v>
      </c>
      <c r="I26" t="s">
        <v>3</v>
      </c>
      <c r="J26" t="s">
        <v>501</v>
      </c>
      <c r="K26" t="s">
        <v>299</v>
      </c>
    </row>
    <row r="27" spans="1:11" x14ac:dyDescent="0.25">
      <c r="A27" t="s">
        <v>217</v>
      </c>
      <c r="B27" t="s">
        <v>299</v>
      </c>
      <c r="C27" t="s">
        <v>692</v>
      </c>
      <c r="D27" t="s">
        <v>10</v>
      </c>
      <c r="E27" t="s">
        <v>510</v>
      </c>
      <c r="F27">
        <v>684</v>
      </c>
      <c r="G27">
        <v>684</v>
      </c>
      <c r="H27">
        <v>100</v>
      </c>
      <c r="I27" t="s">
        <v>10</v>
      </c>
      <c r="J27" t="s">
        <v>713</v>
      </c>
      <c r="K27" t="s">
        <v>299</v>
      </c>
    </row>
    <row r="28" spans="1:11" x14ac:dyDescent="0.25">
      <c r="A28" t="s">
        <v>218</v>
      </c>
      <c r="B28" t="s">
        <v>299</v>
      </c>
      <c r="C28" t="s">
        <v>693</v>
      </c>
      <c r="D28" t="s">
        <v>3</v>
      </c>
      <c r="E28" t="s">
        <v>520</v>
      </c>
      <c r="F28">
        <v>266</v>
      </c>
      <c r="G28">
        <v>266</v>
      </c>
      <c r="H28">
        <v>100</v>
      </c>
      <c r="I28" t="s">
        <v>10</v>
      </c>
      <c r="J28" t="s">
        <v>293</v>
      </c>
      <c r="K28" t="s">
        <v>299</v>
      </c>
    </row>
    <row r="29" spans="1:11" x14ac:dyDescent="0.25">
      <c r="A29" t="s">
        <v>219</v>
      </c>
      <c r="B29" t="s">
        <v>299</v>
      </c>
      <c r="C29" t="s">
        <v>695</v>
      </c>
      <c r="D29" t="s">
        <v>3</v>
      </c>
      <c r="E29" t="s">
        <v>534</v>
      </c>
      <c r="F29">
        <v>60</v>
      </c>
      <c r="G29">
        <v>60</v>
      </c>
      <c r="H29">
        <v>100</v>
      </c>
      <c r="I29" t="s">
        <v>3</v>
      </c>
      <c r="J29" t="s">
        <v>537</v>
      </c>
      <c r="K29" t="s">
        <v>674</v>
      </c>
    </row>
    <row r="30" spans="1:11" x14ac:dyDescent="0.25">
      <c r="A30" t="s">
        <v>220</v>
      </c>
      <c r="B30" t="s">
        <v>299</v>
      </c>
      <c r="C30" t="s">
        <v>695</v>
      </c>
      <c r="D30" t="s">
        <v>3</v>
      </c>
      <c r="E30" t="s">
        <v>545</v>
      </c>
      <c r="F30">
        <v>117</v>
      </c>
      <c r="G30">
        <v>43</v>
      </c>
      <c r="H30">
        <v>36.752136752136757</v>
      </c>
      <c r="I30" t="s">
        <v>3</v>
      </c>
      <c r="J30" t="s">
        <v>299</v>
      </c>
      <c r="K30" t="s">
        <v>299</v>
      </c>
    </row>
    <row r="31" spans="1:11" x14ac:dyDescent="0.25">
      <c r="A31" t="s">
        <v>221</v>
      </c>
      <c r="B31" t="s">
        <v>322</v>
      </c>
      <c r="C31" t="s">
        <v>692</v>
      </c>
      <c r="D31" t="s">
        <v>3</v>
      </c>
      <c r="E31" t="s">
        <v>278</v>
      </c>
      <c r="F31">
        <v>236</v>
      </c>
      <c r="G31">
        <v>137</v>
      </c>
      <c r="H31">
        <v>58.050847457627121</v>
      </c>
      <c r="I31" t="s">
        <v>10</v>
      </c>
      <c r="J31" t="s">
        <v>556</v>
      </c>
      <c r="K31" t="s">
        <v>562</v>
      </c>
    </row>
    <row r="32" spans="1:11" x14ac:dyDescent="0.25">
      <c r="A32" t="s">
        <v>222</v>
      </c>
      <c r="B32" t="s">
        <v>320</v>
      </c>
      <c r="C32" t="s">
        <v>691</v>
      </c>
      <c r="D32" t="s">
        <v>3</v>
      </c>
      <c r="E32" t="s">
        <v>572</v>
      </c>
      <c r="F32">
        <v>81</v>
      </c>
      <c r="G32">
        <v>16</v>
      </c>
      <c r="H32">
        <v>19.753086419753085</v>
      </c>
      <c r="I32" t="s">
        <v>10</v>
      </c>
      <c r="J32" t="s">
        <v>576</v>
      </c>
      <c r="K32" t="s">
        <v>573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table of included studi</vt:lpstr>
      <vt:lpstr>Sheet1</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Ashmore</dc:creator>
  <cp:lastModifiedBy>Ashmore</cp:lastModifiedBy>
  <dcterms:created xsi:type="dcterms:W3CDTF">2022-03-31T15:23:39Z</dcterms:created>
  <dcterms:modified xsi:type="dcterms:W3CDTF">2022-12-12T11:21:30Z</dcterms:modified>
</cp:coreProperties>
</file>